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akusk-my.sharepoint.com/personal/marta_holecyova_aku_sk/Documents/VS 2020/"/>
    </mc:Choice>
  </mc:AlternateContent>
  <xr:revisionPtr revIDLastSave="0" documentId="13_ncr:1_{64A916D2-EA6C-4141-B1FE-F6F9DE8BC67F}" xr6:coauthVersionLast="36" xr6:coauthVersionMax="36" xr10:uidLastSave="{00000000-0000-0000-0000-000000000000}"/>
  <bookViews>
    <workbookView xWindow="1005" yWindow="-165" windowWidth="19425" windowHeight="12090" tabRatio="1000" activeTab="4" xr2:uid="{00000000-000D-0000-FFFF-FFFF00000000}"/>
  </bookViews>
  <sheets>
    <sheet name="titulná strana" sheetId="37" r:id="rId1"/>
    <sheet name="zoznam tabuliek" sheetId="38" r:id="rId2"/>
    <sheet name="T1 počet študentov" sheetId="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9" r:id="rId18"/>
    <sheet name="T14 umel.cinnost" sheetId="10" r:id="rId19"/>
    <sheet name="T15 štud.program - ŠP" sheetId="22" r:id="rId20"/>
    <sheet name="T16 pozastavene, odňaté ŠP" sheetId="27" r:id="rId21"/>
    <sheet name="17 HI konania" sheetId="30" r:id="rId22"/>
    <sheet name="18 HI pozastavene, odňatie " sheetId="31" r:id="rId23"/>
    <sheet name="T19 Výskumné projekty" sheetId="34" r:id="rId24"/>
    <sheet name="T20 Ostatné (nevýsk.) projekty" sheetId="35" r:id="rId25"/>
    <sheet name="T21 umelecká činnosť" sheetId="28" r:id="rId26"/>
    <sheet name="skratky" sheetId="29" r:id="rId27"/>
  </sheets>
  <definedNames>
    <definedName name="_xlnm.Print_Area" localSheetId="21">'17 HI konania'!$A$1:$B$10</definedName>
    <definedName name="_xlnm.Print_Area" localSheetId="22">'18 HI pozastavene, odňatie '!$A$1:$C$18</definedName>
    <definedName name="_xlnm.Print_Area" localSheetId="16">'T12 záverečné práce'!$A$1:$K$8</definedName>
    <definedName name="_xlnm.Print_Area" localSheetId="24">'T20 Ostatné (nevýsk.) projekty'!$A$1:$L$15</definedName>
    <definedName name="_xlnm.Print_Area" localSheetId="5">'T3a - I.stupeň prijatia'!$A$2:$J$21</definedName>
    <definedName name="_xlnm.Print_Area" localSheetId="7">'T3C - III stupeň prijatia'!$A$1:$J$30</definedName>
    <definedName name="_xlnm.Print_Area" localSheetId="13">'T9 výberové konania'!$A$1:$I$20</definedName>
  </definedNames>
  <calcPr calcId="191029"/>
</workbook>
</file>

<file path=xl/calcChain.xml><?xml version="1.0" encoding="utf-8"?>
<calcChain xmlns="http://schemas.openxmlformats.org/spreadsheetml/2006/main">
  <c r="B20" i="13" l="1"/>
  <c r="M15" i="13" l="1"/>
  <c r="M19" i="13" s="1"/>
  <c r="L15" i="13"/>
  <c r="L19" i="13" s="1"/>
  <c r="K15" i="13"/>
  <c r="K19" i="13" s="1"/>
  <c r="J15" i="13"/>
  <c r="J19" i="13" s="1"/>
  <c r="I15" i="13"/>
  <c r="I19" i="13" s="1"/>
  <c r="G15" i="13"/>
  <c r="G19" i="13" s="1"/>
  <c r="F15" i="13"/>
  <c r="F19" i="13" s="1"/>
  <c r="E15" i="13"/>
  <c r="E19" i="13" s="1"/>
  <c r="D15" i="13"/>
  <c r="D19" i="13" s="1"/>
  <c r="C15" i="13"/>
  <c r="C19" i="13" s="1"/>
  <c r="H14" i="13"/>
  <c r="B14" i="13"/>
  <c r="H13" i="13"/>
  <c r="B13" i="13"/>
  <c r="H12" i="13"/>
  <c r="B12" i="13"/>
  <c r="H11" i="13"/>
  <c r="B11" i="13"/>
  <c r="H10" i="13"/>
  <c r="B10" i="13"/>
  <c r="H9" i="13"/>
  <c r="B9" i="13"/>
  <c r="H8" i="13"/>
  <c r="B8" i="13"/>
  <c r="H7" i="13"/>
  <c r="B7" i="13"/>
  <c r="H4" i="13"/>
  <c r="B4" i="13"/>
  <c r="B15" i="13" l="1"/>
  <c r="C16" i="13" s="1"/>
  <c r="C20" i="13" s="1"/>
  <c r="H15" i="13"/>
  <c r="M16" i="13" s="1"/>
  <c r="M20" i="13" s="1"/>
  <c r="I16" i="13" l="1"/>
  <c r="I20" i="13" s="1"/>
  <c r="E16" i="13"/>
  <c r="E20" i="13" s="1"/>
  <c r="G16" i="13"/>
  <c r="G20" i="13" s="1"/>
  <c r="H19" i="13"/>
  <c r="L16" i="13"/>
  <c r="L20" i="13" s="1"/>
  <c r="J16" i="13"/>
  <c r="J20" i="13" s="1"/>
  <c r="H16" i="13"/>
  <c r="H20" i="13" s="1"/>
  <c r="K16" i="13"/>
  <c r="K20" i="13" s="1"/>
  <c r="B19" i="13"/>
  <c r="F16" i="13"/>
  <c r="F20" i="13" s="1"/>
  <c r="D16" i="13"/>
  <c r="D20" i="13" s="1"/>
  <c r="C12" i="19" l="1"/>
  <c r="B12" i="19"/>
  <c r="I6" i="19"/>
  <c r="H6" i="19"/>
  <c r="G6" i="19"/>
  <c r="F6" i="19"/>
  <c r="B6" i="19"/>
  <c r="E6" i="19" s="1"/>
  <c r="D6" i="19" l="1"/>
  <c r="C6" i="19"/>
  <c r="J7" i="18" l="1"/>
  <c r="I7" i="18"/>
  <c r="G7" i="18"/>
  <c r="K22" i="16" l="1"/>
  <c r="J22" i="16"/>
  <c r="I22" i="16"/>
  <c r="H22" i="16"/>
  <c r="G22" i="16"/>
  <c r="F22" i="16"/>
  <c r="E22" i="16"/>
  <c r="D22" i="16"/>
  <c r="C22" i="16"/>
  <c r="B22" i="16"/>
  <c r="K11" i="16"/>
  <c r="K24" i="16" s="1"/>
  <c r="K25" i="16" s="1"/>
  <c r="J11" i="16"/>
  <c r="J24" i="16" s="1"/>
  <c r="J25" i="16" s="1"/>
  <c r="I11" i="16"/>
  <c r="I24" i="16" s="1"/>
  <c r="I25" i="16" s="1"/>
  <c r="H11" i="16"/>
  <c r="H24" i="16" s="1"/>
  <c r="H25" i="16" s="1"/>
  <c r="G11" i="16"/>
  <c r="G24" i="16" s="1"/>
  <c r="G25" i="16" s="1"/>
  <c r="F11" i="16"/>
  <c r="F24" i="16" s="1"/>
  <c r="F25" i="16" s="1"/>
  <c r="E11" i="16"/>
  <c r="E24" i="16" s="1"/>
  <c r="E25" i="16" s="1"/>
  <c r="D11" i="16"/>
  <c r="D24" i="16" s="1"/>
  <c r="D25" i="16" s="1"/>
  <c r="C11" i="16"/>
  <c r="C24" i="16" s="1"/>
  <c r="C25" i="16" s="1"/>
  <c r="B11" i="16"/>
  <c r="B24" i="16" s="1"/>
  <c r="B25" i="16" s="1"/>
  <c r="K16" i="15"/>
  <c r="J16" i="15"/>
  <c r="I16" i="15"/>
  <c r="H16" i="15"/>
  <c r="G16" i="15"/>
  <c r="F16" i="15"/>
  <c r="E16" i="15"/>
  <c r="D16" i="15"/>
  <c r="C16" i="15"/>
  <c r="B16" i="15"/>
  <c r="K8" i="15"/>
  <c r="K18" i="15" s="1"/>
  <c r="K19" i="15" s="1"/>
  <c r="J8" i="15"/>
  <c r="J18" i="15" s="1"/>
  <c r="J19" i="15" s="1"/>
  <c r="I8" i="15"/>
  <c r="I18" i="15" s="1"/>
  <c r="I19" i="15" s="1"/>
  <c r="H8" i="15"/>
  <c r="H18" i="15" s="1"/>
  <c r="H19" i="15" s="1"/>
  <c r="G8" i="15"/>
  <c r="G18" i="15" s="1"/>
  <c r="G19" i="15" s="1"/>
  <c r="F8" i="15"/>
  <c r="F18" i="15" s="1"/>
  <c r="F19" i="15" s="1"/>
  <c r="E8" i="15"/>
  <c r="E18" i="15" s="1"/>
  <c r="E19" i="15" s="1"/>
  <c r="D8" i="15"/>
  <c r="D18" i="15" s="1"/>
  <c r="D19" i="15" s="1"/>
  <c r="C8" i="15"/>
  <c r="C18" i="15" s="1"/>
  <c r="C19" i="15" s="1"/>
  <c r="B8" i="15"/>
  <c r="B18" i="15" s="1"/>
  <c r="B19" i="15" s="1"/>
  <c r="E29" i="6" l="1"/>
  <c r="I29" i="6" s="1"/>
  <c r="D29" i="6"/>
  <c r="H29" i="6" s="1"/>
  <c r="C29" i="6"/>
  <c r="G29" i="6" s="1"/>
  <c r="B29" i="6"/>
  <c r="F29" i="6" s="1"/>
  <c r="I28" i="6"/>
  <c r="H28" i="6"/>
  <c r="G28" i="6"/>
  <c r="F28" i="6"/>
  <c r="I27" i="6"/>
  <c r="H27" i="6"/>
  <c r="G27" i="6"/>
  <c r="F27" i="6"/>
  <c r="I26" i="6"/>
  <c r="H26" i="6"/>
  <c r="G26" i="6"/>
  <c r="F26" i="6"/>
  <c r="E21" i="6"/>
  <c r="I21" i="6" s="1"/>
  <c r="D21" i="6"/>
  <c r="H21" i="6" s="1"/>
  <c r="C21" i="6"/>
  <c r="G21" i="6" s="1"/>
  <c r="B21" i="6"/>
  <c r="F21" i="6" s="1"/>
  <c r="I20" i="6"/>
  <c r="H20" i="6"/>
  <c r="G20" i="6"/>
  <c r="F20" i="6"/>
  <c r="I19" i="6"/>
  <c r="H19" i="6"/>
  <c r="G19" i="6"/>
  <c r="F19" i="6"/>
  <c r="I18" i="6"/>
  <c r="H18" i="6"/>
  <c r="G18" i="6"/>
  <c r="F18" i="6"/>
  <c r="F14" i="6"/>
  <c r="J14" i="6" s="1"/>
  <c r="E14" i="6"/>
  <c r="H14" i="6" s="1"/>
  <c r="D14" i="6"/>
  <c r="C14" i="6"/>
  <c r="G14" i="6" s="1"/>
  <c r="B14" i="6"/>
  <c r="J13" i="6"/>
  <c r="I13" i="6"/>
  <c r="H13" i="6"/>
  <c r="G13" i="6"/>
  <c r="J12" i="6"/>
  <c r="I12" i="6"/>
  <c r="H12" i="6"/>
  <c r="G12" i="6"/>
  <c r="J11" i="6"/>
  <c r="I11" i="6"/>
  <c r="H11" i="6"/>
  <c r="G11" i="6"/>
  <c r="F7" i="6"/>
  <c r="I7" i="6" s="1"/>
  <c r="E7" i="6"/>
  <c r="H7" i="6" s="1"/>
  <c r="D7" i="6"/>
  <c r="C7" i="6"/>
  <c r="G7" i="6" s="1"/>
  <c r="B7" i="6"/>
  <c r="J6" i="6"/>
  <c r="I6" i="6"/>
  <c r="H6" i="6"/>
  <c r="G6" i="6"/>
  <c r="J5" i="6"/>
  <c r="I5" i="6"/>
  <c r="H5" i="6"/>
  <c r="G5" i="6"/>
  <c r="J4" i="6"/>
  <c r="I4" i="6"/>
  <c r="H4" i="6"/>
  <c r="G4" i="6"/>
  <c r="E25" i="5"/>
  <c r="D25" i="5"/>
  <c r="C25" i="5"/>
  <c r="B25" i="5"/>
  <c r="I24" i="5"/>
  <c r="H24" i="5"/>
  <c r="G24" i="5"/>
  <c r="F24" i="5"/>
  <c r="I23" i="5"/>
  <c r="H23" i="5"/>
  <c r="G23" i="5"/>
  <c r="F23" i="5"/>
  <c r="I22" i="5"/>
  <c r="H22" i="5"/>
  <c r="G22" i="5"/>
  <c r="F22" i="5"/>
  <c r="E19" i="5"/>
  <c r="D19" i="5"/>
  <c r="C19" i="5"/>
  <c r="B19" i="5"/>
  <c r="I18" i="5"/>
  <c r="H18" i="5"/>
  <c r="G18" i="5"/>
  <c r="F18" i="5"/>
  <c r="I17" i="5"/>
  <c r="H17" i="5"/>
  <c r="G17" i="5"/>
  <c r="F17" i="5"/>
  <c r="I16" i="5"/>
  <c r="H16" i="5"/>
  <c r="G16" i="5"/>
  <c r="F16" i="5"/>
  <c r="F13" i="5"/>
  <c r="E13" i="5"/>
  <c r="H13" i="5" s="1"/>
  <c r="D13" i="5"/>
  <c r="C13" i="5"/>
  <c r="G13" i="5" s="1"/>
  <c r="B13" i="5"/>
  <c r="J12" i="5"/>
  <c r="I12" i="5"/>
  <c r="H12" i="5"/>
  <c r="G12" i="5"/>
  <c r="J11" i="5"/>
  <c r="I11" i="5"/>
  <c r="H11" i="5"/>
  <c r="G11" i="5"/>
  <c r="J10" i="5"/>
  <c r="I10" i="5"/>
  <c r="H10" i="5"/>
  <c r="G10" i="5"/>
  <c r="F7" i="5"/>
  <c r="I7" i="5" s="1"/>
  <c r="E7" i="5"/>
  <c r="D7" i="5"/>
  <c r="H7" i="5" s="1"/>
  <c r="C7" i="5"/>
  <c r="B7" i="5"/>
  <c r="J6" i="5"/>
  <c r="I6" i="5"/>
  <c r="H6" i="5"/>
  <c r="G6" i="5"/>
  <c r="J5" i="5"/>
  <c r="I5" i="5"/>
  <c r="H5" i="5"/>
  <c r="G5" i="5"/>
  <c r="J4" i="5"/>
  <c r="I4" i="5"/>
  <c r="H4" i="5"/>
  <c r="G4" i="5"/>
  <c r="E20" i="4"/>
  <c r="D20" i="4"/>
  <c r="C20" i="4"/>
  <c r="B20" i="4"/>
  <c r="I19" i="4"/>
  <c r="H19" i="4"/>
  <c r="G19" i="4"/>
  <c r="F19" i="4"/>
  <c r="I18" i="4"/>
  <c r="H18" i="4"/>
  <c r="G18" i="4"/>
  <c r="F18" i="4"/>
  <c r="I17" i="4"/>
  <c r="H17" i="4"/>
  <c r="G17" i="4"/>
  <c r="F17" i="4"/>
  <c r="F14" i="4"/>
  <c r="E14" i="4"/>
  <c r="H14" i="4" s="1"/>
  <c r="D14" i="4"/>
  <c r="C14" i="4"/>
  <c r="G14" i="4" s="1"/>
  <c r="B14" i="4"/>
  <c r="J13" i="4"/>
  <c r="I13" i="4"/>
  <c r="H13" i="4"/>
  <c r="G13" i="4"/>
  <c r="J12" i="4"/>
  <c r="I12" i="4"/>
  <c r="H12" i="4"/>
  <c r="G12" i="4"/>
  <c r="J11" i="4"/>
  <c r="I11" i="4"/>
  <c r="H11" i="4"/>
  <c r="G11" i="4"/>
  <c r="F8" i="4"/>
  <c r="I8" i="4" s="1"/>
  <c r="E8" i="4"/>
  <c r="D8" i="4"/>
  <c r="H8" i="4" s="1"/>
  <c r="C8" i="4"/>
  <c r="B8" i="4"/>
  <c r="J7" i="4"/>
  <c r="I7" i="4"/>
  <c r="H7" i="4"/>
  <c r="G7" i="4"/>
  <c r="J6" i="4"/>
  <c r="I6" i="4"/>
  <c r="H6" i="4"/>
  <c r="G6" i="4"/>
  <c r="J5" i="4"/>
  <c r="I5" i="4"/>
  <c r="H5" i="4"/>
  <c r="G5" i="4"/>
  <c r="J22" i="2"/>
  <c r="I22" i="2"/>
  <c r="H22" i="2"/>
  <c r="G22" i="2"/>
  <c r="F22" i="2"/>
  <c r="E22" i="2"/>
  <c r="D22" i="2"/>
  <c r="L22" i="2" s="1"/>
  <c r="C22" i="2"/>
  <c r="K22" i="2" s="1"/>
  <c r="J21" i="2"/>
  <c r="I21" i="2"/>
  <c r="H21" i="2"/>
  <c r="G21" i="2"/>
  <c r="F21" i="2"/>
  <c r="E21" i="2"/>
  <c r="D21" i="2"/>
  <c r="L21" i="2" s="1"/>
  <c r="C21" i="2"/>
  <c r="K21" i="2" s="1"/>
  <c r="J20" i="2"/>
  <c r="I20" i="2"/>
  <c r="H20" i="2"/>
  <c r="G20" i="2"/>
  <c r="F20" i="2"/>
  <c r="E20" i="2"/>
  <c r="D20" i="2"/>
  <c r="L20" i="2" s="1"/>
  <c r="C20" i="2"/>
  <c r="K20" i="2" s="1"/>
  <c r="J19" i="2"/>
  <c r="I19" i="2"/>
  <c r="H19" i="2"/>
  <c r="G19" i="2"/>
  <c r="F19" i="2"/>
  <c r="E19" i="2"/>
  <c r="D19" i="2"/>
  <c r="L19" i="2" s="1"/>
  <c r="C19" i="2"/>
  <c r="K19" i="2" s="1"/>
  <c r="J18" i="2"/>
  <c r="I18" i="2"/>
  <c r="H18" i="2"/>
  <c r="G18" i="2"/>
  <c r="F18" i="2"/>
  <c r="E18" i="2"/>
  <c r="D18" i="2"/>
  <c r="L18" i="2" s="1"/>
  <c r="C18" i="2"/>
  <c r="K18" i="2" s="1"/>
  <c r="L17" i="2"/>
  <c r="K17" i="2"/>
  <c r="L16" i="2"/>
  <c r="K16" i="2"/>
  <c r="L15" i="2"/>
  <c r="K15" i="2"/>
  <c r="L14" i="2"/>
  <c r="K14" i="2"/>
  <c r="J13" i="2"/>
  <c r="I13" i="2"/>
  <c r="H13" i="2"/>
  <c r="G13" i="2"/>
  <c r="F13" i="2"/>
  <c r="E13" i="2"/>
  <c r="D13" i="2"/>
  <c r="L13" i="2" s="1"/>
  <c r="C13" i="2"/>
  <c r="K13" i="2" s="1"/>
  <c r="L12" i="2"/>
  <c r="K12" i="2"/>
  <c r="L11" i="2"/>
  <c r="K11" i="2"/>
  <c r="L10" i="2"/>
  <c r="K10" i="2"/>
  <c r="L9" i="2"/>
  <c r="K9" i="2"/>
  <c r="J8" i="2"/>
  <c r="J23" i="2" s="1"/>
  <c r="I8" i="2"/>
  <c r="I23" i="2" s="1"/>
  <c r="H8" i="2"/>
  <c r="H23" i="2" s="1"/>
  <c r="G8" i="2"/>
  <c r="G23" i="2" s="1"/>
  <c r="F8" i="2"/>
  <c r="F23" i="2" s="1"/>
  <c r="E8" i="2"/>
  <c r="E23" i="2" s="1"/>
  <c r="D8" i="2"/>
  <c r="D23" i="2" s="1"/>
  <c r="L23" i="2" s="1"/>
  <c r="C8" i="2"/>
  <c r="C23" i="2" s="1"/>
  <c r="K23" i="2" s="1"/>
  <c r="L7" i="2"/>
  <c r="K7" i="2"/>
  <c r="L6" i="2"/>
  <c r="K6" i="2"/>
  <c r="L5" i="2"/>
  <c r="K5" i="2"/>
  <c r="L4" i="2"/>
  <c r="K4" i="2"/>
  <c r="F19" i="5" l="1"/>
  <c r="H19" i="5"/>
  <c r="F25" i="5"/>
  <c r="H25" i="5"/>
  <c r="G7" i="5"/>
  <c r="J13" i="5"/>
  <c r="G19" i="5"/>
  <c r="I19" i="5"/>
  <c r="G25" i="5"/>
  <c r="I25" i="5"/>
  <c r="F20" i="4"/>
  <c r="H20" i="4"/>
  <c r="G8" i="4"/>
  <c r="J14" i="4"/>
  <c r="G20" i="4"/>
  <c r="I20" i="4"/>
  <c r="J7" i="6"/>
  <c r="I14" i="6"/>
  <c r="J7" i="5"/>
  <c r="I13" i="5"/>
  <c r="J8" i="4"/>
  <c r="I14" i="4"/>
  <c r="K8" i="2"/>
  <c r="L8" i="2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G18" i="7"/>
  <c r="G22" i="7" s="1"/>
  <c r="F18" i="7"/>
  <c r="F22" i="7" s="1"/>
  <c r="E18" i="7"/>
  <c r="E22" i="7" s="1"/>
  <c r="D18" i="7"/>
  <c r="D22" i="7" s="1"/>
  <c r="C18" i="7"/>
  <c r="C22" i="7" s="1"/>
  <c r="B18" i="7"/>
  <c r="B22" i="7" s="1"/>
  <c r="G15" i="7"/>
  <c r="F15" i="7"/>
  <c r="E15" i="7"/>
  <c r="D15" i="7"/>
  <c r="C15" i="7"/>
  <c r="B15" i="7"/>
  <c r="G8" i="7"/>
  <c r="F8" i="7"/>
  <c r="E8" i="7"/>
  <c r="D8" i="7"/>
  <c r="C8" i="7"/>
  <c r="B8" i="7"/>
  <c r="J22" i="1"/>
  <c r="I22" i="1"/>
  <c r="H22" i="1"/>
  <c r="G22" i="1"/>
  <c r="F22" i="1"/>
  <c r="E22" i="1"/>
  <c r="D22" i="1"/>
  <c r="L22" i="1" s="1"/>
  <c r="C22" i="1"/>
  <c r="K22" i="1" s="1"/>
  <c r="J21" i="1"/>
  <c r="I21" i="1"/>
  <c r="H21" i="1"/>
  <c r="G21" i="1"/>
  <c r="F21" i="1"/>
  <c r="E21" i="1"/>
  <c r="D21" i="1"/>
  <c r="L21" i="1" s="1"/>
  <c r="C21" i="1"/>
  <c r="K21" i="1" s="1"/>
  <c r="J20" i="1"/>
  <c r="I20" i="1"/>
  <c r="H20" i="1"/>
  <c r="G20" i="1"/>
  <c r="F20" i="1"/>
  <c r="E20" i="1"/>
  <c r="D20" i="1"/>
  <c r="L20" i="1" s="1"/>
  <c r="C20" i="1"/>
  <c r="K20" i="1" s="1"/>
  <c r="J19" i="1"/>
  <c r="J23" i="1" s="1"/>
  <c r="I19" i="1"/>
  <c r="I23" i="1" s="1"/>
  <c r="H19" i="1"/>
  <c r="H23" i="1" s="1"/>
  <c r="G19" i="1"/>
  <c r="G23" i="1" s="1"/>
  <c r="F19" i="1"/>
  <c r="F23" i="1" s="1"/>
  <c r="E19" i="1"/>
  <c r="E23" i="1" s="1"/>
  <c r="D19" i="1"/>
  <c r="D23" i="1" s="1"/>
  <c r="L23" i="1" s="1"/>
  <c r="C19" i="1"/>
  <c r="C23" i="1" s="1"/>
  <c r="K23" i="1" s="1"/>
  <c r="J18" i="1"/>
  <c r="I18" i="1"/>
  <c r="H18" i="1"/>
  <c r="G18" i="1"/>
  <c r="F18" i="1"/>
  <c r="E18" i="1"/>
  <c r="D18" i="1"/>
  <c r="L18" i="1" s="1"/>
  <c r="C18" i="1"/>
  <c r="K18" i="1" s="1"/>
  <c r="L17" i="1"/>
  <c r="K17" i="1"/>
  <c r="L16" i="1"/>
  <c r="K16" i="1"/>
  <c r="L15" i="1"/>
  <c r="K15" i="1"/>
  <c r="L14" i="1"/>
  <c r="K14" i="1"/>
  <c r="J13" i="1"/>
  <c r="I13" i="1"/>
  <c r="H13" i="1"/>
  <c r="G13" i="1"/>
  <c r="F13" i="1"/>
  <c r="E13" i="1"/>
  <c r="D13" i="1"/>
  <c r="L13" i="1" s="1"/>
  <c r="C13" i="1"/>
  <c r="K13" i="1" s="1"/>
  <c r="L12" i="1"/>
  <c r="K12" i="1"/>
  <c r="L11" i="1"/>
  <c r="K11" i="1"/>
  <c r="L10" i="1"/>
  <c r="K10" i="1"/>
  <c r="L9" i="1"/>
  <c r="K9" i="1"/>
  <c r="J8" i="1"/>
  <c r="I8" i="1"/>
  <c r="H8" i="1"/>
  <c r="G8" i="1"/>
  <c r="F8" i="1"/>
  <c r="E8" i="1"/>
  <c r="D8" i="1"/>
  <c r="L8" i="1" s="1"/>
  <c r="C8" i="1"/>
  <c r="K8" i="1" s="1"/>
  <c r="L7" i="1"/>
  <c r="K7" i="1"/>
  <c r="L6" i="1"/>
  <c r="K6" i="1"/>
  <c r="L5" i="1"/>
  <c r="K5" i="1"/>
  <c r="L4" i="1"/>
  <c r="K4" i="1"/>
  <c r="K19" i="1" l="1"/>
  <c r="L19" i="1"/>
  <c r="K18" i="3"/>
  <c r="J18" i="3"/>
  <c r="I18" i="3"/>
  <c r="H18" i="3"/>
  <c r="G18" i="3"/>
  <c r="F18" i="3"/>
  <c r="E18" i="3"/>
  <c r="D18" i="3"/>
  <c r="C18" i="3"/>
  <c r="K17" i="3"/>
  <c r="J17" i="3"/>
  <c r="I17" i="3"/>
  <c r="H17" i="3"/>
  <c r="G17" i="3"/>
  <c r="F17" i="3"/>
  <c r="E17" i="3"/>
  <c r="D17" i="3"/>
  <c r="C17" i="3"/>
  <c r="K16" i="3"/>
  <c r="J16" i="3"/>
  <c r="I16" i="3"/>
  <c r="H16" i="3"/>
  <c r="G16" i="3"/>
  <c r="F16" i="3"/>
  <c r="E16" i="3"/>
  <c r="D16" i="3"/>
  <c r="C16" i="3"/>
  <c r="K15" i="3"/>
  <c r="K19" i="3" s="1"/>
  <c r="J15" i="3"/>
  <c r="I15" i="3"/>
  <c r="I19" i="3" s="1"/>
  <c r="H15" i="3"/>
  <c r="G15" i="3"/>
  <c r="G19" i="3" s="1"/>
  <c r="F15" i="3"/>
  <c r="F19" i="3" s="1"/>
  <c r="E15" i="3"/>
  <c r="E19" i="3" s="1"/>
  <c r="D15" i="3"/>
  <c r="D19" i="3" s="1"/>
  <c r="C15" i="3"/>
  <c r="C19" i="3" s="1"/>
  <c r="K14" i="3"/>
  <c r="J14" i="3"/>
  <c r="I14" i="3"/>
  <c r="H14" i="3"/>
  <c r="G14" i="3"/>
  <c r="E14" i="3"/>
  <c r="D14" i="3"/>
  <c r="C14" i="3"/>
  <c r="J19" i="3" l="1"/>
  <c r="H19" i="3"/>
  <c r="B20" i="19"/>
  <c r="C7" i="18" l="1"/>
  <c r="D7" i="18"/>
  <c r="E7" i="18"/>
  <c r="K10" i="9" l="1"/>
  <c r="H10" i="9"/>
  <c r="I10" i="9"/>
  <c r="C20" i="10" l="1"/>
  <c r="D20" i="10"/>
  <c r="B20" i="10"/>
  <c r="C10" i="10"/>
  <c r="D10" i="10"/>
  <c r="B10" i="10"/>
  <c r="C20" i="9"/>
  <c r="D20" i="9"/>
  <c r="E20" i="9"/>
  <c r="F20" i="9"/>
  <c r="G20" i="9"/>
  <c r="J20" i="9"/>
  <c r="K20" i="9"/>
  <c r="K22" i="9" s="1"/>
  <c r="K23" i="9" s="1"/>
  <c r="B20" i="9"/>
  <c r="C10" i="9"/>
  <c r="D10" i="9"/>
  <c r="D22" i="9" s="1"/>
  <c r="D23" i="9" s="1"/>
  <c r="E10" i="9"/>
  <c r="E22" i="9" s="1"/>
  <c r="E23" i="9" s="1"/>
  <c r="F10" i="9"/>
  <c r="F22" i="9" s="1"/>
  <c r="F23" i="9" s="1"/>
  <c r="G10" i="9"/>
  <c r="G22" i="9" s="1"/>
  <c r="G23" i="9" s="1"/>
  <c r="J22" i="9"/>
  <c r="J23" i="9" s="1"/>
  <c r="B10" i="9"/>
  <c r="F7" i="18"/>
  <c r="H7" i="18"/>
  <c r="K7" i="18"/>
  <c r="B7" i="18"/>
  <c r="C22" i="9" l="1"/>
  <c r="C23" i="9" s="1"/>
  <c r="D22" i="10"/>
  <c r="D23" i="10" s="1"/>
  <c r="C22" i="10"/>
  <c r="C23" i="10" s="1"/>
  <c r="B22" i="10"/>
  <c r="B23" i="10" s="1"/>
  <c r="B22" i="9"/>
  <c r="B23" i="9" s="1"/>
  <c r="K9" i="3"/>
  <c r="J9" i="3"/>
  <c r="I9" i="3"/>
  <c r="H9" i="3"/>
  <c r="G9" i="3"/>
  <c r="C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4" authorId="0" shapeId="0" xr:uid="{9915C3DD-EA0C-41AF-BAEE-52E103E56BD9}">
      <text>
        <r>
          <rPr>
            <b/>
            <sz val="9"/>
            <color rgb="FF000000"/>
            <rFont val="Tahoma"/>
            <family val="2"/>
            <charset val="238"/>
          </rPr>
          <t xml:space="preserve">Používateľ systému Windows:
</t>
        </r>
        <r>
          <rPr>
            <sz val="9"/>
            <color rgb="FF000000"/>
            <rFont val="Tahoma"/>
            <family val="2"/>
            <charset val="238"/>
          </rPr>
          <t>Andrea Stračinová -  NŠP_ Linz, Rakúsko</t>
        </r>
      </text>
    </comment>
    <comment ref="B15" authorId="0" shapeId="0" xr:uid="{DCDA3BCF-B5F6-42DA-9D31-69DB7FDF8B13}">
      <text>
        <r>
          <rPr>
            <b/>
            <sz val="9"/>
            <color rgb="FF000000"/>
            <rFont val="Tahoma"/>
            <family val="2"/>
            <charset val="238"/>
          </rPr>
          <t xml:space="preserve">Používateľ systému Windows:
</t>
        </r>
        <r>
          <rPr>
            <sz val="9"/>
            <color rgb="FF000000"/>
            <rFont val="Tahoma"/>
            <family val="2"/>
            <charset val="238"/>
          </rPr>
          <t xml:space="preserve">prirátaná Katarína Balúnová - Hungarian University of Fine Arts, Budapest -  cez Vyšegrádsky fond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E6" authorId="0" shapeId="0" xr:uid="{9234BD51-5D09-4919-813A-A36340F04E2E}">
      <text>
        <r>
          <rPr>
            <b/>
            <sz val="8"/>
            <color indexed="81"/>
            <rFont val="Tahoma"/>
            <family val="2"/>
            <charset val="238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<sst xmlns="http://schemas.openxmlformats.org/spreadsheetml/2006/main" count="940" uniqueCount="380">
  <si>
    <t>občania SR</t>
  </si>
  <si>
    <t>cudzinci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</si>
  <si>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</si>
  <si>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</si>
  <si>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</si>
  <si>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</si>
  <si>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</si>
  <si>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</si>
  <si>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</si>
  <si>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</si>
  <si>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</si>
  <si>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</si>
  <si>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</si>
  <si>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</si>
  <si>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</si>
  <si>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</si>
  <si>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</si>
  <si>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</si>
  <si>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</si>
  <si>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</si>
  <si>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</si>
  <si>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</si>
  <si>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</si>
  <si>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</si>
  <si>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</si>
  <si>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</si>
  <si>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</si>
  <si>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</si>
  <si>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</si>
  <si>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</si>
  <si>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</si>
  <si>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</si>
  <si>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</si>
  <si>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</si>
  <si>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</si>
  <si>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</si>
  <si>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</si>
  <si>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</si>
  <si>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</si>
  <si>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</si>
  <si>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</si>
  <si>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</si>
  <si>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</si>
  <si>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</si>
  <si>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</si>
  <si>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</si>
  <si>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</si>
  <si>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</si>
  <si>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</si>
  <si>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</si>
  <si>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</si>
  <si>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</si>
  <si>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</si>
  <si>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</si>
  <si>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</si>
  <si>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</si>
  <si>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</si>
  <si>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</si>
  <si>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</si>
  <si>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</si>
  <si>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</si>
  <si>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</si>
  <si>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</si>
  <si>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</si>
  <si>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</si>
  <si>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</si>
  <si>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</si>
  <si>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</si>
  <si>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</si>
  <si>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</si>
  <si>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</si>
  <si>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</si>
  <si>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</si>
  <si>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</si>
  <si>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</si>
  <si>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</si>
  <si>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</si>
  <si>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</si>
  <si>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</si>
  <si>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</si>
  <si>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</si>
  <si>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</si>
  <si>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</si>
  <si>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</si>
  <si>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</si>
  <si>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</si>
  <si>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</si>
  <si>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</si>
  <si>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</si>
  <si>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</si>
  <si>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</si>
  <si>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</si>
  <si>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</si>
  <si>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</si>
  <si>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</si>
  <si>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</si>
  <si>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Z toho počet absolventov svojej vysokej školy</t>
  </si>
  <si>
    <t>Z toho počet uchádzačov, ktorí získali vzdelanie nižšieho stupňa v zahraničí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</si>
  <si>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</si>
  <si>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</si>
  <si>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</si>
  <si>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</si>
  <si>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</si>
  <si>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</si>
  <si>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</si>
  <si>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</si>
  <si>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</si>
  <si>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</si>
  <si>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</si>
  <si>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</si>
  <si>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</si>
  <si>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</si>
  <si>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Stupeň dosiahnutého vzdelania</t>
  </si>
  <si>
    <t>Akademický rok začatia štúdia</t>
  </si>
  <si>
    <t>% z celkového počtu prihlášok</t>
  </si>
  <si>
    <t>% z celkového počtu účasti</t>
  </si>
  <si>
    <t>% z celkového počtu prijatia</t>
  </si>
  <si>
    <t>% z celkového počtu zápisov</t>
  </si>
  <si>
    <t>Počet výberových konaní</t>
  </si>
  <si>
    <t>Prepočítaný počet</t>
  </si>
  <si>
    <t>spolu podľa stupňov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</si>
  <si>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</si>
  <si>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</si>
  <si>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</si>
  <si>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</si>
  <si>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Fyzický počet vedúcich záverečných prác</t>
  </si>
  <si>
    <t>Fyzický počet vedúcich záverečných prác bez PhD.</t>
  </si>
  <si>
    <t>Fyzický počet vedúcich záverečných prác (odborníci z praxe)</t>
  </si>
  <si>
    <t>V dennej aj v externej forme spolu</t>
  </si>
  <si>
    <t>Spolu podľa stupňov</t>
  </si>
  <si>
    <t>Spolu denná forma</t>
  </si>
  <si>
    <t>Spolu externá forma</t>
  </si>
  <si>
    <t>obe formy spolu</t>
  </si>
  <si>
    <t xml:space="preserve">Rozdiel v % </t>
  </si>
  <si>
    <t>Celkový počet predložených návrhov</t>
  </si>
  <si>
    <t>Priemerný vek uchádzačov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</si>
  <si>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</si>
  <si>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</si>
  <si>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</si>
  <si>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</si>
  <si>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</si>
  <si>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</si>
  <si>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</si>
  <si>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</si>
  <si>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</si>
  <si>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</si>
  <si>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</si>
  <si>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</si>
  <si>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</si>
  <si>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Rozdiel</t>
  </si>
  <si>
    <t>Poskytovateľ finančých prostriedkov (grantová agentúra, objednávateľ)</t>
  </si>
  <si>
    <t>Dátum udelenia titulu</t>
  </si>
  <si>
    <t>Domáce (D)/zahraničné (Z)</t>
  </si>
  <si>
    <t>Grant (G)/objednávka (O)</t>
  </si>
  <si>
    <t>Zoznam tabuliek</t>
  </si>
  <si>
    <t>Tabuľka č. 1:</t>
  </si>
  <si>
    <t>Tabuľka č. 4:</t>
  </si>
  <si>
    <t>Tabuľka č. 7:</t>
  </si>
  <si>
    <t>Tabuľka č. 10:</t>
  </si>
  <si>
    <t>Tabuľka č. 11:</t>
  </si>
  <si>
    <t>Tabuľka č. 13:</t>
  </si>
  <si>
    <t>Tabuľka č. 15:</t>
  </si>
  <si>
    <t>Tabuľka č. 16:</t>
  </si>
  <si>
    <t>Tabuľka č. 18:</t>
  </si>
  <si>
    <t>Tabuľka č. 19:</t>
  </si>
  <si>
    <t>Tabuľka č. 20:</t>
  </si>
  <si>
    <t>Tabuľka č. 21:</t>
  </si>
  <si>
    <t>Vysoká škola:</t>
  </si>
  <si>
    <t>Tabuľka č. 5:</t>
  </si>
  <si>
    <t>Tabuľka č. 6:</t>
  </si>
  <si>
    <t>Tabuľka č. 8:</t>
  </si>
  <si>
    <t>Tabuľka č. 9:</t>
  </si>
  <si>
    <t>Vývoj počtu študentov (stav k 31.10. daného roka)</t>
  </si>
  <si>
    <t>Tabuľka č. 1a:</t>
  </si>
  <si>
    <t>Tabuľka č. 2</t>
  </si>
  <si>
    <t>Tabuľka č.3a:</t>
  </si>
  <si>
    <t>Tabuľka č.3b:</t>
  </si>
  <si>
    <t>Tabuľka č.3c:</t>
  </si>
  <si>
    <t>Kvalifikačná štruktúra vysokoškolských učiteľov</t>
  </si>
  <si>
    <t>Tabuľka č. 14:</t>
  </si>
  <si>
    <t>Tabuľka č. 17:</t>
  </si>
  <si>
    <t>Tabuľka č. 12:</t>
  </si>
  <si>
    <t>ADM, ADN, AEM, AEN</t>
  </si>
  <si>
    <t>BDM, BDN, CBA, CBB</t>
  </si>
  <si>
    <t>spolu</t>
  </si>
  <si>
    <t>Vysoká škola</t>
  </si>
  <si>
    <t>z toho ženy</t>
  </si>
  <si>
    <t>Stupeň štúdia</t>
  </si>
  <si>
    <t>Počet obhájených prác</t>
  </si>
  <si>
    <t>z toho počet prác predložených ženami</t>
  </si>
  <si>
    <t>Pozn.: Percentuálny podiel  v jednotlivých kategóriách žien je z celkového počtu žien</t>
  </si>
  <si>
    <t>Odbor habilitačného konania a inauguračného konania</t>
  </si>
  <si>
    <t>ktorým vznikla v ak. roku 2018/2019 povinnosť uhradiť školné</t>
  </si>
  <si>
    <t>V roku 2018/2019</t>
  </si>
  <si>
    <t>V roku 2019</t>
  </si>
  <si>
    <t>Docent</t>
  </si>
  <si>
    <t>Profesor</t>
  </si>
  <si>
    <t>Funkčné miesto</t>
  </si>
  <si>
    <t>Počet</t>
  </si>
  <si>
    <t>Pozastavená akreditácia</t>
  </si>
  <si>
    <t>Odňaté akreditácie alebo skončenie platnosti udelenej akreditácie</t>
  </si>
  <si>
    <t>Počet obsadených funkčných miest docenta a profesora osobami bez príslušného vedecko-pedagogického titulu alebo bez umelecko-pedagogického titulu podľa § 77 ods. 2 zákona</t>
  </si>
  <si>
    <t xml:space="preserve">Odbor habilitačného konania a inauguračného konania </t>
  </si>
  <si>
    <t>ktorým vznikla povinnosť uhradiť školné za štúdium v študijnom programe uskutočňovanom výlučne v inom ako štátnom jazyku</t>
  </si>
  <si>
    <t>FDU</t>
  </si>
  <si>
    <t>spolu FDU</t>
  </si>
  <si>
    <t>FMU</t>
  </si>
  <si>
    <t>spolu FMU</t>
  </si>
  <si>
    <t>FVU</t>
  </si>
  <si>
    <t>spolu FVU</t>
  </si>
  <si>
    <t xml:space="preserve">spolu AU BB </t>
  </si>
  <si>
    <t>Spolu FDU</t>
  </si>
  <si>
    <t>Spolu FMU</t>
  </si>
  <si>
    <t>Spolu FVU</t>
  </si>
  <si>
    <t>Spolu AU BB</t>
  </si>
  <si>
    <t>AU BB (Umenie) spolu</t>
  </si>
  <si>
    <t>divadelná dramaturgia a réžia</t>
  </si>
  <si>
    <t>denná</t>
  </si>
  <si>
    <t>slovenský</t>
  </si>
  <si>
    <t>Bc.</t>
  </si>
  <si>
    <t>herectvo</t>
  </si>
  <si>
    <t>filmová a televízna réžia a scenáristika</t>
  </si>
  <si>
    <t>interpretačné umenie</t>
  </si>
  <si>
    <t>kompozícia</t>
  </si>
  <si>
    <t>intermédiá-digitálne médiá-audiovizuálne médiá</t>
  </si>
  <si>
    <t>grafika</t>
  </si>
  <si>
    <t>maľba</t>
  </si>
  <si>
    <t>sochárstvo a priestorová tvorba</t>
  </si>
  <si>
    <t>Umenie</t>
  </si>
  <si>
    <t>Mgr. art.</t>
  </si>
  <si>
    <t>voľné výtvarné umenie</t>
  </si>
  <si>
    <t>divadelné umenie</t>
  </si>
  <si>
    <t>ArtD.</t>
  </si>
  <si>
    <t>externá</t>
  </si>
  <si>
    <t>hudobné umenie</t>
  </si>
  <si>
    <t>áno</t>
  </si>
  <si>
    <t>1.</t>
  </si>
  <si>
    <t>doc. Viktória Herencsár, ArtD.</t>
  </si>
  <si>
    <t>Fakulta múzických umení AU</t>
  </si>
  <si>
    <t>Fakulta výtvarných umení AU</t>
  </si>
  <si>
    <t>FDU AU</t>
  </si>
  <si>
    <t>FMU AU</t>
  </si>
  <si>
    <t>FVU AU</t>
  </si>
  <si>
    <t>2.</t>
  </si>
  <si>
    <t>3.</t>
  </si>
  <si>
    <t>FPU</t>
  </si>
  <si>
    <t>G</t>
  </si>
  <si>
    <t>D</t>
  </si>
  <si>
    <t>Viac umenia- Nadácia Tatra banky</t>
  </si>
  <si>
    <t xml:space="preserve">G </t>
  </si>
  <si>
    <t xml:space="preserve">D </t>
  </si>
  <si>
    <t>19-620-05754</t>
  </si>
  <si>
    <t>A. Marec</t>
  </si>
  <si>
    <t>M. Tomanová</t>
  </si>
  <si>
    <t>F. Jurkovič</t>
  </si>
  <si>
    <t>Tabuľka č. 1: Počet študentov vysokej školy k 31. 10. 2020</t>
  </si>
  <si>
    <t>Tabuľka č. 2: Počet študentov, ktorí riadne skončili štúdium v akademickom roku 2019/2020</t>
  </si>
  <si>
    <t>Tabuľka č. 3a: Prijímacie konanie na študijné programy v prvom stupni a v spojenom prvom a druhom stupni v roku 2020</t>
  </si>
  <si>
    <t>Tabuľla č. 3b: Prijímacie konanie na študijné programy v druhom stupni v roku 2020</t>
  </si>
  <si>
    <t>Tabuľka č. 3c: Prijímacie konanie na študijné programy v treťom stupni v roku 2020</t>
  </si>
  <si>
    <t>Tabuľka č. 4: Počet študentov uhrádzajúcich školné (ak. rok 2019/2020)</t>
  </si>
  <si>
    <t>Akadémia umení v Banskej Bystrici</t>
  </si>
  <si>
    <t>Tabuľka č. 5: Podiel riadne skončených štúdií na celkovom počte začatých štúdií v danom akademickom roku k 31.12.2020</t>
  </si>
  <si>
    <t xml:space="preserve">Tabuľka č. 15: Zoznam akreditovaných študijných programov k 31. 12. 2020_x000D_
</t>
  </si>
  <si>
    <t>AU BB k danému termínu nemala odňaté práva, alebo skončenú platnosť priznaných práv, ani nebol zrušený žiaden študijný program</t>
  </si>
  <si>
    <t>Tabuľka č. 16: Zoznam akreditovaných študijných programov - pozastavenie práva, odňatie práva alebo skončenie platnosti priznaného práva k 31.12. 2020</t>
  </si>
  <si>
    <t>Tabuľka č. 11: Prehľad akademických mobilít - zamestnanci v akademickom roku 2019/2020 a porovnanie s akademickým rokom 2018/2019</t>
  </si>
  <si>
    <t>V roku 2019/2020</t>
  </si>
  <si>
    <t>Tabuľka č. 6: Prehľad akademických mobilít - študenti v akademickom roku 2019/2020 a porovnanie s akademickým rokom 2018/2019</t>
  </si>
  <si>
    <t>Tabuľka č. 21: Prehľad umeleckej činnosti vysokej školy za rok 2020</t>
  </si>
  <si>
    <t>Podrobný prehľad Akadémia umení v Banskej Bystrici uvádza v samostatnej prílohe Výročnej správy o činnosti za rok 2020</t>
  </si>
  <si>
    <t>Tabuľka č. 19: Finančné prostriedky na výskumné projekty získané v roku 2020</t>
  </si>
  <si>
    <t>1.1.6</t>
  </si>
  <si>
    <t>Jana Ovšonková</t>
  </si>
  <si>
    <t>Študenti Akadémie umení na medzinárodných festivaloch 2020</t>
  </si>
  <si>
    <t>1.1.4</t>
  </si>
  <si>
    <t>ARTORIUM</t>
  </si>
  <si>
    <t>3.1.3</t>
  </si>
  <si>
    <t>Elena Knopová</t>
  </si>
  <si>
    <t>Stimuly a vízie európskeho divadla 21. storočia</t>
  </si>
  <si>
    <t>AVF</t>
  </si>
  <si>
    <t>1.4.1</t>
  </si>
  <si>
    <t>Ľubomír Viluda</t>
  </si>
  <si>
    <t>Sen</t>
  </si>
  <si>
    <t>Mesto snov</t>
  </si>
  <si>
    <t>Mesto Banská Bystrica</t>
  </si>
  <si>
    <t>Dom, kde sa to robí dobre</t>
  </si>
  <si>
    <t>BBSK</t>
  </si>
  <si>
    <t>100 rokov divadla očami detí</t>
  </si>
  <si>
    <t>01/2020-12/2020</t>
  </si>
  <si>
    <t>03/2020-12/2020</t>
  </si>
  <si>
    <t>01/2020-6/2020</t>
  </si>
  <si>
    <t>Tabuľka č. 18: Zoznam udelených akreditácií  habilitačného konania a inauguračného konania  - pozastavenie, odňatie alebo skončenie platnosti udelenej akreditácie k 31.12.2020</t>
  </si>
  <si>
    <t>Tabuľka č. 17: Zoznam udelených akreditácií  habilitačného konania a inauguračného konania k 31.12.2020</t>
  </si>
  <si>
    <t>V roku 2020</t>
  </si>
  <si>
    <t>Tabuľka č. 14: Umelecká činnosť vysokej školy za rok 2020 a porovnanie s rokom 2019</t>
  </si>
  <si>
    <t>Tabuľka č. 13: Publikačná činnosť vysokej školy za rok 2020 a porovnanie s rokom 2019</t>
  </si>
  <si>
    <t>Tabuľka č. 12: Informácie o záverečných prácach a rigoróznych prácach predložených na obhajobu v roku 2020</t>
  </si>
  <si>
    <t>Evidenčný prepočítaný počet vysokoškolských učiteľov k 31. 10. 2020</t>
  </si>
  <si>
    <t>Tabuľka č. 9: Výberové konania na miesta vysokoškolských učiteľov uskutočnené v roku 2020</t>
  </si>
  <si>
    <t>Tabuľka č. 8: Zoznam vymenovaných docentov za rok 2020</t>
  </si>
  <si>
    <t>Tabuľka č. 7: Zoznam predložených návrhov na vymenovanie za profesora v roku 2020</t>
  </si>
  <si>
    <t>Počet študentov vysokej školy k 31. 10. 2020</t>
  </si>
  <si>
    <t>Počet študentov, ktorí riadne skončili štúdium v akademickom roku 2019/2020</t>
  </si>
  <si>
    <t>Prijímacie konanie na študijné programy v prvom stupni a v spojenom prvom a druhom stupni v roku 2020</t>
  </si>
  <si>
    <t>Prijímacie konanie na študijné programy v druhom stupni v roku 2020</t>
  </si>
  <si>
    <t>Prijímacie konanie na študijné programy v treťom stupni v roku 2020</t>
  </si>
  <si>
    <t>Počet študentov uhrádzajúcich školné (ak. rok 2019/2020)</t>
  </si>
  <si>
    <t>Podiel riadne skončených štúdií na celkovom počte začatých štúdií v danom akademickom roku k 31.12.2020</t>
  </si>
  <si>
    <t>Prehľad akademických mobilít - študenti v akademickom roku 2019/2020 a porovnanie s akademickým rokom 2018/2019</t>
  </si>
  <si>
    <t>Zoznam predložených návrhov na vymenovanie za profesora v roku 2020</t>
  </si>
  <si>
    <t>Zoznam vymenovaných docentov za rok 2020</t>
  </si>
  <si>
    <t>Výberové konania na miesta vysokoškolských učiteľov uskutočnené v roku 2020</t>
  </si>
  <si>
    <t>Prehľad akademických mobilít - zamestnanci v akademickom roku 2019/2020 a porovnanie s akademickým rokom 2018/2019</t>
  </si>
  <si>
    <t>Informácie o záverečných prácach a rigoróznych prácach predložených na obhajobu v roku 2020</t>
  </si>
  <si>
    <t>Publikačná činnosť vysokej školy za rok 2020 a porovnanie s rokom 2019</t>
  </si>
  <si>
    <t>Umelecká činnosť vysokej školy za rok 2020 a porovnanie s rokom 2019</t>
  </si>
  <si>
    <t>Zoznam akreditovaných študijných programov ponúkaných  k 1.9.2020</t>
  </si>
  <si>
    <t>Zoznam akreditovaných študijných programov - pozastavenie práva, odňatie práva alebo skončenie platnosti priznaného práva k 31.12.2020</t>
  </si>
  <si>
    <t xml:space="preserve"> Zoznam udelených akreditácií  habilitačného konania a inauguračného konania  k 31.12.2020</t>
  </si>
  <si>
    <t>Zoznam udelených akreditácií  habilitačného konania a inauguračného konania  - pozastavenie, odňatie alebo skončenie platnosti udelenej akreditácie k 31.12.2020</t>
  </si>
  <si>
    <t>Finančné prostriedky na výskumné projekty získané v roku 2020</t>
  </si>
  <si>
    <t>Finančné prostriedky na ostatné (nevýskumné) projekty získané v roku 2020</t>
  </si>
  <si>
    <t>Prehľad umeleckej činnosti vysokej školy za rok 2020</t>
  </si>
  <si>
    <t>2019/2020</t>
  </si>
  <si>
    <t>2018/2019</t>
  </si>
  <si>
    <t>2017/2018</t>
  </si>
  <si>
    <t>2016/2017</t>
  </si>
  <si>
    <t>2015/2016</t>
  </si>
  <si>
    <t>2014/2015</t>
  </si>
  <si>
    <t>Divadelné umenie</t>
  </si>
  <si>
    <t>Filmové umenie a multimédiá</t>
  </si>
  <si>
    <t>Hudobné umenie</t>
  </si>
  <si>
    <t>Výtvarné umenie</t>
  </si>
  <si>
    <t>Počet neskončených konaní: stav k 1.1.2020</t>
  </si>
  <si>
    <t>Počet neskončených konaní: stav k 31.12.2020</t>
  </si>
  <si>
    <t>Počet riadne skončených konaní k 31.12.2020</t>
  </si>
  <si>
    <t>Mgr. Klaudia Račic Derner, ArtD.</t>
  </si>
  <si>
    <t>HUDOBNÉ UMENIE</t>
  </si>
  <si>
    <t>Re-dizajNZ</t>
  </si>
  <si>
    <t>2020-2021</t>
  </si>
  <si>
    <t>20-136-01319</t>
  </si>
  <si>
    <t>Sólové gitarové recitály v Brazílii s prezentáciou súčasnej slovenskej hudby</t>
  </si>
  <si>
    <t>2020 - 2021</t>
  </si>
  <si>
    <t>spoluúčasť 
132,50 €</t>
  </si>
  <si>
    <t>20-442-01316</t>
  </si>
  <si>
    <t>P. Špilák</t>
  </si>
  <si>
    <t>Stretnutie nad zborovou partitúrou VIII - IV. Medzinárodná dirigentská súťaž</t>
  </si>
  <si>
    <t>spoluúčasť 
136,85 €</t>
  </si>
  <si>
    <t>20-133-00308</t>
  </si>
  <si>
    <t>Music Unlimited Vol. 2</t>
  </si>
  <si>
    <t>spoluúčasť 
136,90 €</t>
  </si>
  <si>
    <t>20-136-01330</t>
  </si>
  <si>
    <t>Slovenská vokálna tvorba skladateľov 20 a 21. storočia na medzinárodných pódiách</t>
  </si>
  <si>
    <t>2019vu065</t>
  </si>
  <si>
    <t xml:space="preserve">W. A. Mozart: Don Giovanni v interpretácii mladých umelcov </t>
  </si>
  <si>
    <t>2020 -2021</t>
  </si>
  <si>
    <t>Rozdiel 2020 - 2019</t>
  </si>
  <si>
    <t>Rozdiel v % 2020 - 2019</t>
  </si>
  <si>
    <t>Spolu v roku 2019</t>
  </si>
  <si>
    <t>Podiel v % 2019</t>
  </si>
  <si>
    <t>Akadémie umení</t>
  </si>
  <si>
    <t>v Banskej Bystrici</t>
  </si>
  <si>
    <t>Tabuľka č. 20: Finančné prostriedky na ostatné (nevýskumné) projekty získané v roku 2020</t>
  </si>
  <si>
    <t>370/2020</t>
  </si>
  <si>
    <t>Ljuboslav Majera</t>
  </si>
  <si>
    <t>556/2020</t>
  </si>
  <si>
    <t>Barbora Špániková</t>
  </si>
  <si>
    <t>10/2020-12/2020</t>
  </si>
  <si>
    <t>02/2020-6/2020</t>
  </si>
  <si>
    <t>nerealizované COVID 19</t>
  </si>
  <si>
    <t xml:space="preserve">     spoluúčasť          
238,40€</t>
  </si>
  <si>
    <t>spoluúčasť           890 €</t>
  </si>
  <si>
    <t>spoluúčasť     762,61 €</t>
  </si>
  <si>
    <t xml:space="preserve">spoluúčasť    1264,56 € </t>
  </si>
  <si>
    <t>spoluúčasť           245 €</t>
  </si>
  <si>
    <t>spoluúčasť          230,-€</t>
  </si>
  <si>
    <t xml:space="preserve">1 200, €- </t>
  </si>
  <si>
    <t>prostriedky vrátené 2021</t>
  </si>
  <si>
    <t>Tabuľková príloha
k výročnej správe o činnosti vysokej školy za 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</si>
</sst>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€&quot;"/>
  </numFmts>
  <fonts count="37" x14ac:knownFonts="1">
    <font>
      <sz val="12"/>
      <name val="Times New Roman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b/>
      <sz val="8"/>
      <color indexed="81"/>
      <name val="Tahoma"/>
      <family val="2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6"/>
      <name val="Fazeta Text"/>
      <charset val="238"/>
    </font>
    <font>
      <b/>
      <sz val="12"/>
      <name val="Fazeta Text"/>
      <charset val="238"/>
    </font>
    <font>
      <sz val="12"/>
      <name val="Fazeta Text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10"/>
      <name val="Fazeta Text"/>
      <charset val="238"/>
    </font>
    <font>
      <i/>
      <sz val="12"/>
      <name val="Fazeta Text"/>
      <charset val="238"/>
    </font>
    <font>
      <b/>
      <sz val="14"/>
      <name val="Fazeta Text"/>
      <charset val="238"/>
    </font>
    <font>
      <sz val="11"/>
      <name val="Fazeta Text"/>
      <charset val="238"/>
    </font>
    <font>
      <sz val="16"/>
      <name val="Fazeta Text"/>
      <charset val="238"/>
    </font>
    <font>
      <sz val="11.5"/>
      <name val="Fazeta Text"/>
      <charset val="238"/>
    </font>
    <font>
      <b/>
      <sz val="11.5"/>
      <name val="Fazeta Text"/>
      <charset val="238"/>
    </font>
    <font>
      <sz val="11"/>
      <color indexed="8"/>
      <name val="Fazeta Text"/>
      <charset val="238"/>
    </font>
    <font>
      <sz val="10"/>
      <name val="Fazeta Text"/>
      <charset val="238"/>
    </font>
    <font>
      <b/>
      <sz val="36"/>
      <name val="Fazeta Text"/>
      <charset val="238"/>
    </font>
    <font>
      <sz val="26"/>
      <name val="Fazeta Text"/>
      <charset val="238"/>
    </font>
    <font>
      <b/>
      <sz val="11"/>
      <name val="Fazeta Text"/>
      <charset val="238"/>
    </font>
    <font>
      <b/>
      <i/>
      <sz val="12"/>
      <name val="Fazeta Text"/>
      <charset val="238"/>
    </font>
    <font>
      <b/>
      <i/>
      <sz val="11"/>
      <name val="Fazeta Text"/>
      <charset val="238"/>
    </font>
    <font>
      <sz val="12"/>
      <color theme="1"/>
      <name val="Fazeta Text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AC090"/>
        <bgColor rgb="FFC0C0C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2" fillId="0" borderId="0"/>
    <xf numFmtId="0" fontId="16" fillId="0" borderId="0"/>
    <xf numFmtId="0" fontId="2" fillId="0" borderId="0"/>
    <xf numFmtId="0" fontId="7" fillId="0" borderId="0"/>
    <xf numFmtId="0" fontId="12" fillId="0" borderId="0"/>
    <xf numFmtId="0" fontId="1" fillId="0" borderId="0"/>
    <xf numFmtId="0" fontId="12" fillId="0" borderId="0"/>
    <xf numFmtId="0" fontId="1" fillId="0" borderId="0"/>
  </cellStyleXfs>
  <cellXfs count="48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0" xfId="0" applyBorder="1" applyAlignment="1"/>
    <xf numFmtId="0" fontId="7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wrapText="1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Fill="1"/>
    <xf numFmtId="0" fontId="12" fillId="0" borderId="0" xfId="0" applyFont="1" applyFill="1"/>
    <xf numFmtId="0" fontId="12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4" fillId="0" borderId="0" xfId="0" applyFont="1"/>
    <xf numFmtId="0" fontId="8" fillId="0" borderId="0" xfId="0" applyFont="1" applyFill="1" applyBorder="1" applyAlignment="1">
      <alignment wrapText="1"/>
    </xf>
    <xf numFmtId="0" fontId="18" fillId="0" borderId="0" xfId="0" applyFont="1" applyBorder="1"/>
    <xf numFmtId="0" fontId="19" fillId="0" borderId="0" xfId="0" applyFont="1" applyAlignment="1">
      <alignment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49" xfId="0" applyFont="1" applyBorder="1" applyAlignment="1">
      <alignment wrapText="1"/>
    </xf>
    <xf numFmtId="0" fontId="19" fillId="0" borderId="47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19" fillId="0" borderId="48" xfId="0" applyFont="1" applyBorder="1" applyAlignment="1">
      <alignment wrapText="1"/>
    </xf>
    <xf numFmtId="0" fontId="19" fillId="0" borderId="42" xfId="0" applyFont="1" applyBorder="1" applyAlignment="1">
      <alignment wrapText="1"/>
    </xf>
    <xf numFmtId="0" fontId="19" fillId="0" borderId="33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9" fillId="0" borderId="40" xfId="0" applyFont="1" applyBorder="1" applyAlignment="1">
      <alignment wrapText="1"/>
    </xf>
    <xf numFmtId="0" fontId="19" fillId="5" borderId="38" xfId="0" applyFont="1" applyFill="1" applyBorder="1"/>
    <xf numFmtId="0" fontId="19" fillId="5" borderId="14" xfId="0" applyFont="1" applyFill="1" applyBorder="1"/>
    <xf numFmtId="0" fontId="19" fillId="5" borderId="15" xfId="0" applyFont="1" applyFill="1" applyBorder="1"/>
    <xf numFmtId="0" fontId="19" fillId="5" borderId="16" xfId="0" applyFont="1" applyFill="1" applyBorder="1"/>
    <xf numFmtId="0" fontId="19" fillId="0" borderId="0" xfId="0" applyFont="1"/>
    <xf numFmtId="0" fontId="19" fillId="0" borderId="0" xfId="0" applyFont="1" applyBorder="1"/>
    <xf numFmtId="0" fontId="19" fillId="5" borderId="44" xfId="0" applyFont="1" applyFill="1" applyBorder="1" applyAlignment="1"/>
    <xf numFmtId="0" fontId="19" fillId="5" borderId="10" xfId="0" applyFont="1" applyFill="1" applyBorder="1"/>
    <xf numFmtId="0" fontId="19" fillId="5" borderId="11" xfId="0" applyFont="1" applyFill="1" applyBorder="1"/>
    <xf numFmtId="0" fontId="19" fillId="5" borderId="39" xfId="0" applyFont="1" applyFill="1" applyBorder="1"/>
    <xf numFmtId="0" fontId="19" fillId="5" borderId="52" xfId="0" applyFont="1" applyFill="1" applyBorder="1"/>
    <xf numFmtId="164" fontId="19" fillId="5" borderId="12" xfId="0" applyNumberFormat="1" applyFont="1" applyFill="1" applyBorder="1"/>
    <xf numFmtId="164" fontId="19" fillId="5" borderId="13" xfId="0" applyNumberFormat="1" applyFont="1" applyFill="1" applyBorder="1"/>
    <xf numFmtId="164" fontId="19" fillId="5" borderId="31" xfId="0" applyNumberFormat="1" applyFont="1" applyFill="1" applyBorder="1"/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19" fillId="0" borderId="4" xfId="0" applyFont="1" applyBorder="1"/>
    <xf numFmtId="0" fontId="17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3" xfId="0" applyFont="1" applyBorder="1"/>
    <xf numFmtId="0" fontId="19" fillId="0" borderId="1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19" fillId="2" borderId="1" xfId="0" applyFont="1" applyFill="1" applyBorder="1"/>
    <xf numFmtId="164" fontId="19" fillId="2" borderId="1" xfId="0" applyNumberFormat="1" applyFont="1" applyFill="1" applyBorder="1"/>
    <xf numFmtId="0" fontId="18" fillId="0" borderId="0" xfId="0" applyFont="1" applyFill="1" applyBorder="1"/>
    <xf numFmtId="0" fontId="18" fillId="0" borderId="0" xfId="0" applyFont="1" applyFill="1" applyAlignment="1">
      <alignment horizont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4" xfId="0" applyFont="1" applyFill="1" applyBorder="1"/>
    <xf numFmtId="0" fontId="19" fillId="0" borderId="1" xfId="0" applyFont="1" applyFill="1" applyBorder="1"/>
    <xf numFmtId="0" fontId="19" fillId="0" borderId="0" xfId="0" applyFont="1" applyFill="1" applyBorder="1"/>
    <xf numFmtId="0" fontId="19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25" fillId="0" borderId="16" xfId="0" applyFont="1" applyBorder="1" applyAlignment="1">
      <alignment horizontal="center" vertical="center" wrapText="1"/>
    </xf>
    <xf numFmtId="0" fontId="19" fillId="0" borderId="4" xfId="0" applyFont="1" applyBorder="1" applyAlignment="1"/>
    <xf numFmtId="0" fontId="19" fillId="0" borderId="1" xfId="0" applyFont="1" applyBorder="1" applyAlignment="1"/>
    <xf numFmtId="0" fontId="19" fillId="2" borderId="1" xfId="0" applyFont="1" applyFill="1" applyBorder="1" applyAlignment="1"/>
    <xf numFmtId="164" fontId="19" fillId="2" borderId="1" xfId="0" applyNumberFormat="1" applyFont="1" applyFill="1" applyBorder="1" applyAlignment="1"/>
    <xf numFmtId="0" fontId="19" fillId="0" borderId="0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19" fillId="0" borderId="32" xfId="0" applyFont="1" applyBorder="1"/>
    <xf numFmtId="0" fontId="19" fillId="0" borderId="2" xfId="0" applyFont="1" applyBorder="1"/>
    <xf numFmtId="0" fontId="19" fillId="0" borderId="0" xfId="0" applyFont="1" applyBorder="1" applyAlignment="1">
      <alignment horizontal="center" vertical="center" wrapText="1"/>
    </xf>
    <xf numFmtId="0" fontId="19" fillId="0" borderId="14" xfId="0" applyFont="1" applyFill="1" applyBorder="1"/>
    <xf numFmtId="0" fontId="19" fillId="0" borderId="16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/>
    </xf>
    <xf numFmtId="0" fontId="19" fillId="0" borderId="1" xfId="0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Fill="1"/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/>
    <xf numFmtId="0" fontId="19" fillId="0" borderId="16" xfId="0" applyFont="1" applyFill="1" applyBorder="1" applyAlignment="1">
      <alignment wrapText="1"/>
    </xf>
    <xf numFmtId="0" fontId="19" fillId="0" borderId="7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19" fillId="0" borderId="16" xfId="0" applyFont="1" applyFill="1" applyBorder="1"/>
    <xf numFmtId="0" fontId="19" fillId="0" borderId="4" xfId="0" applyFont="1" applyFill="1" applyBorder="1" applyAlignment="1">
      <alignment horizontal="center" vertical="top" wrapText="1"/>
    </xf>
    <xf numFmtId="0" fontId="19" fillId="0" borderId="4" xfId="0" applyFont="1" applyFill="1" applyBorder="1" applyAlignment="1">
      <alignment horizontal="center" vertical="top"/>
    </xf>
    <xf numFmtId="0" fontId="19" fillId="0" borderId="14" xfId="0" applyFont="1" applyBorder="1"/>
    <xf numFmtId="14" fontId="19" fillId="0" borderId="4" xfId="0" applyNumberFormat="1" applyFont="1" applyBorder="1" applyAlignment="1">
      <alignment horizontal="center"/>
    </xf>
    <xf numFmtId="0" fontId="19" fillId="0" borderId="0" xfId="0" applyFont="1" applyBorder="1" applyAlignment="1"/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4" xfId="0" applyFont="1" applyFill="1" applyBorder="1" applyAlignment="1">
      <alignment horizontal="center" vertical="center" wrapText="1"/>
    </xf>
    <xf numFmtId="0" fontId="19" fillId="0" borderId="11" xfId="0" applyFont="1" applyBorder="1"/>
    <xf numFmtId="0" fontId="19" fillId="0" borderId="23" xfId="0" applyFont="1" applyBorder="1" applyAlignment="1">
      <alignment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17" xfId="0" applyFont="1" applyBorder="1"/>
    <xf numFmtId="0" fontId="19" fillId="0" borderId="59" xfId="0" applyFont="1" applyBorder="1"/>
    <xf numFmtId="0" fontId="19" fillId="0" borderId="35" xfId="0" applyFont="1" applyBorder="1"/>
    <xf numFmtId="0" fontId="19" fillId="2" borderId="3" xfId="0" applyFont="1" applyFill="1" applyBorder="1"/>
    <xf numFmtId="0" fontId="19" fillId="2" borderId="3" xfId="0" applyFont="1" applyFill="1" applyBorder="1" applyAlignment="1">
      <alignment horizontal="center"/>
    </xf>
    <xf numFmtId="0" fontId="19" fillId="2" borderId="60" xfId="0" applyFont="1" applyFill="1" applyBorder="1"/>
    <xf numFmtId="0" fontId="19" fillId="2" borderId="3" xfId="0" applyFont="1" applyFill="1" applyBorder="1" applyAlignment="1">
      <alignment vertical="center" wrapText="1"/>
    </xf>
    <xf numFmtId="0" fontId="19" fillId="2" borderId="59" xfId="0" applyFont="1" applyFill="1" applyBorder="1"/>
    <xf numFmtId="0" fontId="19" fillId="2" borderId="5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wrapText="1"/>
    </xf>
    <xf numFmtId="0" fontId="19" fillId="2" borderId="61" xfId="0" applyFont="1" applyFill="1" applyBorder="1"/>
    <xf numFmtId="0" fontId="19" fillId="2" borderId="62" xfId="0" applyFont="1" applyFill="1" applyBorder="1"/>
    <xf numFmtId="164" fontId="27" fillId="2" borderId="4" xfId="0" applyNumberFormat="1" applyFont="1" applyFill="1" applyBorder="1"/>
    <xf numFmtId="0" fontId="19" fillId="0" borderId="1" xfId="0" applyFont="1" applyFill="1" applyBorder="1" applyAlignment="1">
      <alignment horizontal="center" vertical="center" wrapText="1"/>
    </xf>
    <xf numFmtId="164" fontId="27" fillId="2" borderId="1" xfId="0" applyNumberFormat="1" applyFont="1" applyFill="1" applyBorder="1"/>
    <xf numFmtId="164" fontId="19" fillId="2" borderId="4" xfId="0" applyNumberFormat="1" applyFont="1" applyFill="1" applyBorder="1"/>
    <xf numFmtId="0" fontId="19" fillId="0" borderId="0" xfId="0" applyFont="1" applyAlignment="1"/>
    <xf numFmtId="0" fontId="19" fillId="2" borderId="1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/>
    </xf>
    <xf numFmtId="0" fontId="19" fillId="0" borderId="3" xfId="0" applyFont="1" applyBorder="1" applyAlignment="1">
      <alignment horizontal="center"/>
    </xf>
    <xf numFmtId="0" fontId="27" fillId="0" borderId="15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wrapText="1"/>
    </xf>
    <xf numFmtId="0" fontId="27" fillId="0" borderId="4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Border="1"/>
    <xf numFmtId="0" fontId="19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/>
    <xf numFmtId="164" fontId="19" fillId="4" borderId="4" xfId="0" applyNumberFormat="1" applyFont="1" applyFill="1" applyBorder="1"/>
    <xf numFmtId="0" fontId="19" fillId="0" borderId="13" xfId="0" applyFont="1" applyBorder="1" applyAlignment="1">
      <alignment horizontal="center" wrapText="1"/>
    </xf>
    <xf numFmtId="0" fontId="19" fillId="0" borderId="13" xfId="0" applyFont="1" applyBorder="1" applyAlignment="1">
      <alignment wrapText="1"/>
    </xf>
    <xf numFmtId="0" fontId="19" fillId="0" borderId="13" xfId="0" applyFont="1" applyFill="1" applyBorder="1" applyAlignment="1">
      <alignment horizontal="center" wrapText="1"/>
    </xf>
    <xf numFmtId="0" fontId="19" fillId="0" borderId="31" xfId="0" applyFont="1" applyBorder="1" applyAlignment="1">
      <alignment wrapText="1"/>
    </xf>
    <xf numFmtId="0" fontId="19" fillId="0" borderId="47" xfId="0" applyFont="1" applyBorder="1" applyAlignment="1">
      <alignment horizontal="center"/>
    </xf>
    <xf numFmtId="0" fontId="19" fillId="2" borderId="4" xfId="0" applyFont="1" applyFill="1" applyBorder="1"/>
    <xf numFmtId="0" fontId="19" fillId="2" borderId="48" xfId="0" applyFont="1" applyFill="1" applyBorder="1"/>
    <xf numFmtId="0" fontId="19" fillId="0" borderId="33" xfId="0" applyFont="1" applyBorder="1"/>
    <xf numFmtId="0" fontId="19" fillId="2" borderId="40" xfId="0" applyFont="1" applyFill="1" applyBorder="1"/>
    <xf numFmtId="0" fontId="19" fillId="0" borderId="33" xfId="0" applyFont="1" applyBorder="1" applyAlignment="1">
      <alignment horizontal="center"/>
    </xf>
    <xf numFmtId="0" fontId="19" fillId="2" borderId="10" xfId="0" applyFont="1" applyFill="1" applyBorder="1" applyAlignment="1">
      <alignment vertical="center" wrapText="1"/>
    </xf>
    <xf numFmtId="0" fontId="19" fillId="2" borderId="11" xfId="0" applyFont="1" applyFill="1" applyBorder="1" applyAlignment="1">
      <alignment horizontal="center"/>
    </xf>
    <xf numFmtId="0" fontId="19" fillId="2" borderId="11" xfId="0" applyFont="1" applyFill="1" applyBorder="1"/>
    <xf numFmtId="0" fontId="19" fillId="2" borderId="39" xfId="0" applyFont="1" applyFill="1" applyBorder="1"/>
    <xf numFmtId="0" fontId="19" fillId="2" borderId="33" xfId="0" applyFont="1" applyFill="1" applyBorder="1" applyAlignment="1">
      <alignment vertical="center" wrapText="1"/>
    </xf>
    <xf numFmtId="0" fontId="19" fillId="2" borderId="34" xfId="0" applyFont="1" applyFill="1" applyBorder="1" applyAlignment="1">
      <alignment vertical="center" wrapText="1"/>
    </xf>
    <xf numFmtId="0" fontId="19" fillId="2" borderId="37" xfId="0" applyFont="1" applyFill="1" applyBorder="1"/>
    <xf numFmtId="0" fontId="19" fillId="2" borderId="15" xfId="0" applyFont="1" applyFill="1" applyBorder="1"/>
    <xf numFmtId="0" fontId="19" fillId="2" borderId="16" xfId="0" applyFont="1" applyFill="1" applyBorder="1"/>
    <xf numFmtId="0" fontId="19" fillId="2" borderId="4" xfId="0" applyFont="1" applyFill="1" applyBorder="1" applyAlignment="1">
      <alignment horizontal="center"/>
    </xf>
    <xf numFmtId="0" fontId="22" fillId="0" borderId="13" xfId="0" applyFont="1" applyBorder="1" applyAlignment="1">
      <alignment vertical="center"/>
    </xf>
    <xf numFmtId="0" fontId="22" fillId="0" borderId="31" xfId="0" applyFont="1" applyBorder="1" applyAlignment="1">
      <alignment vertical="center"/>
    </xf>
    <xf numFmtId="0" fontId="19" fillId="2" borderId="13" xfId="0" applyFont="1" applyFill="1" applyBorder="1" applyAlignment="1">
      <alignment horizontal="center"/>
    </xf>
    <xf numFmtId="0" fontId="19" fillId="2" borderId="13" xfId="0" applyFont="1" applyFill="1" applyBorder="1"/>
    <xf numFmtId="0" fontId="19" fillId="2" borderId="31" xfId="0" applyFont="1" applyFill="1" applyBorder="1"/>
    <xf numFmtId="0" fontId="19" fillId="0" borderId="0" xfId="0" applyFont="1" applyFill="1" applyBorder="1" applyAlignment="1">
      <alignment horizontal="center"/>
    </xf>
    <xf numFmtId="0" fontId="25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29" fillId="0" borderId="0" xfId="0" applyFont="1" applyAlignment="1">
      <alignment vertical="top"/>
    </xf>
    <xf numFmtId="0" fontId="29" fillId="0" borderId="0" xfId="0" applyFont="1"/>
    <xf numFmtId="0" fontId="29" fillId="0" borderId="0" xfId="0" applyFont="1" applyAlignment="1">
      <alignment vertical="top" wrapText="1"/>
    </xf>
    <xf numFmtId="0" fontId="29" fillId="0" borderId="0" xfId="0" applyFont="1" applyBorder="1" applyAlignment="1">
      <alignment vertical="top" wrapText="1"/>
    </xf>
    <xf numFmtId="3" fontId="25" fillId="0" borderId="0" xfId="0" applyNumberFormat="1" applyFont="1" applyFill="1" applyBorder="1" applyAlignment="1">
      <alignment vertical="top" wrapText="1"/>
    </xf>
    <xf numFmtId="0" fontId="29" fillId="0" borderId="0" xfId="0" applyFont="1" applyBorder="1" applyAlignment="1">
      <alignment vertical="top"/>
    </xf>
    <xf numFmtId="3" fontId="25" fillId="0" borderId="0" xfId="1" applyNumberFormat="1" applyFont="1" applyFill="1" applyBorder="1" applyAlignment="1">
      <alignment vertical="top" wrapText="1"/>
    </xf>
    <xf numFmtId="3" fontId="17" fillId="0" borderId="0" xfId="1" applyNumberFormat="1" applyFont="1" applyFill="1" applyBorder="1" applyAlignment="1">
      <alignment vertical="center" wrapText="1"/>
    </xf>
    <xf numFmtId="3" fontId="25" fillId="0" borderId="0" xfId="1" applyNumberFormat="1" applyFont="1" applyBorder="1" applyAlignment="1">
      <alignment vertical="top" wrapText="1"/>
    </xf>
    <xf numFmtId="3" fontId="25" fillId="0" borderId="0" xfId="1" applyNumberFormat="1" applyFont="1" applyBorder="1" applyAlignment="1">
      <alignment vertical="center" wrapText="1"/>
    </xf>
    <xf numFmtId="3" fontId="25" fillId="0" borderId="0" xfId="2" applyNumberFormat="1" applyFont="1" applyFill="1" applyBorder="1" applyAlignment="1">
      <alignment vertical="top" wrapText="1"/>
    </xf>
    <xf numFmtId="3" fontId="25" fillId="0" borderId="0" xfId="2" applyNumberFormat="1" applyFont="1" applyFill="1" applyBorder="1" applyAlignment="1">
      <alignment vertical="center" wrapText="1"/>
    </xf>
    <xf numFmtId="3" fontId="25" fillId="0" borderId="0" xfId="3" applyNumberFormat="1" applyFont="1" applyFill="1" applyBorder="1" applyAlignment="1">
      <alignment vertical="top" wrapText="1"/>
    </xf>
    <xf numFmtId="3" fontId="25" fillId="0" borderId="0" xfId="3" applyNumberFormat="1" applyFont="1" applyFill="1" applyBorder="1" applyAlignment="1">
      <alignment vertical="center" wrapText="1"/>
    </xf>
    <xf numFmtId="3" fontId="25" fillId="0" borderId="0" xfId="4" applyNumberFormat="1" applyFont="1" applyFill="1" applyBorder="1" applyAlignment="1">
      <alignment vertical="top" wrapText="1"/>
    </xf>
    <xf numFmtId="3" fontId="25" fillId="0" borderId="0" xfId="4" applyNumberFormat="1" applyFont="1" applyFill="1" applyBorder="1" applyAlignment="1">
      <alignment vertical="center" wrapText="1"/>
    </xf>
    <xf numFmtId="0" fontId="29" fillId="0" borderId="0" xfId="0" applyFont="1" applyBorder="1" applyAlignment="1"/>
    <xf numFmtId="0" fontId="19" fillId="0" borderId="3" xfId="7" applyFont="1" applyBorder="1" applyAlignment="1">
      <alignment vertical="center"/>
    </xf>
    <xf numFmtId="0" fontId="19" fillId="0" borderId="3" xfId="7" applyFont="1" applyBorder="1" applyAlignment="1">
      <alignment horizontal="center" vertical="center"/>
    </xf>
    <xf numFmtId="0" fontId="19" fillId="0" borderId="15" xfId="7" applyFont="1" applyBorder="1" applyAlignment="1">
      <alignment horizontal="center" vertical="center" wrapText="1"/>
    </xf>
    <xf numFmtId="164" fontId="19" fillId="6" borderId="1" xfId="0" applyNumberFormat="1" applyFont="1" applyFill="1" applyBorder="1"/>
    <xf numFmtId="164" fontId="19" fillId="6" borderId="40" xfId="0" applyNumberFormat="1" applyFont="1" applyFill="1" applyBorder="1"/>
    <xf numFmtId="164" fontId="19" fillId="6" borderId="13" xfId="0" applyNumberFormat="1" applyFont="1" applyFill="1" applyBorder="1"/>
    <xf numFmtId="164" fontId="19" fillId="6" borderId="31" xfId="0" applyNumberFormat="1" applyFont="1" applyFill="1" applyBorder="1"/>
    <xf numFmtId="0" fontId="19" fillId="0" borderId="0" xfId="0" applyFont="1" applyFill="1" applyAlignment="1">
      <alignment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49" xfId="0" applyFont="1" applyFill="1" applyBorder="1" applyAlignment="1">
      <alignment wrapText="1"/>
    </xf>
    <xf numFmtId="0" fontId="19" fillId="0" borderId="47" xfId="0" applyFont="1" applyFill="1" applyBorder="1" applyAlignment="1">
      <alignment wrapText="1"/>
    </xf>
    <xf numFmtId="0" fontId="19" fillId="0" borderId="4" xfId="0" applyFont="1" applyFill="1" applyBorder="1" applyAlignment="1">
      <alignment wrapText="1"/>
    </xf>
    <xf numFmtId="0" fontId="19" fillId="0" borderId="48" xfId="0" applyFont="1" applyFill="1" applyBorder="1" applyAlignment="1">
      <alignment wrapText="1"/>
    </xf>
    <xf numFmtId="0" fontId="19" fillId="0" borderId="42" xfId="0" applyFont="1" applyFill="1" applyBorder="1" applyAlignment="1">
      <alignment wrapText="1"/>
    </xf>
    <xf numFmtId="0" fontId="19" fillId="0" borderId="33" xfId="0" applyFont="1" applyFill="1" applyBorder="1" applyAlignment="1">
      <alignment wrapText="1"/>
    </xf>
    <xf numFmtId="0" fontId="19" fillId="0" borderId="1" xfId="0" applyFont="1" applyFill="1" applyBorder="1" applyAlignment="1">
      <alignment wrapText="1"/>
    </xf>
    <xf numFmtId="0" fontId="19" fillId="0" borderId="40" xfId="0" applyFont="1" applyFill="1" applyBorder="1" applyAlignment="1">
      <alignment wrapText="1"/>
    </xf>
    <xf numFmtId="0" fontId="19" fillId="0" borderId="42" xfId="0" applyFont="1" applyFill="1" applyBorder="1"/>
    <xf numFmtId="0" fontId="19" fillId="0" borderId="33" xfId="0" applyFont="1" applyFill="1" applyBorder="1"/>
    <xf numFmtId="0" fontId="19" fillId="0" borderId="40" xfId="0" applyFont="1" applyFill="1" applyBorder="1"/>
    <xf numFmtId="0" fontId="19" fillId="0" borderId="50" xfId="0" applyFont="1" applyFill="1" applyBorder="1"/>
    <xf numFmtId="0" fontId="19" fillId="0" borderId="34" xfId="0" applyFont="1" applyFill="1" applyBorder="1"/>
    <xf numFmtId="0" fontId="19" fillId="0" borderId="3" xfId="0" applyFont="1" applyFill="1" applyBorder="1"/>
    <xf numFmtId="0" fontId="19" fillId="0" borderId="37" xfId="0" applyFont="1" applyFill="1" applyBorder="1"/>
    <xf numFmtId="0" fontId="19" fillId="0" borderId="12" xfId="0" applyFont="1" applyFill="1" applyBorder="1"/>
    <xf numFmtId="0" fontId="19" fillId="0" borderId="13" xfId="0" applyFont="1" applyFill="1" applyBorder="1"/>
    <xf numFmtId="0" fontId="19" fillId="0" borderId="31" xfId="0" applyFont="1" applyFill="1" applyBorder="1"/>
    <xf numFmtId="0" fontId="19" fillId="2" borderId="38" xfId="0" applyFont="1" applyFill="1" applyBorder="1" applyAlignment="1">
      <alignment horizontal="left"/>
    </xf>
    <xf numFmtId="0" fontId="19" fillId="2" borderId="14" xfId="0" applyFont="1" applyFill="1" applyBorder="1"/>
    <xf numFmtId="0" fontId="19" fillId="2" borderId="51" xfId="0" applyFont="1" applyFill="1" applyBorder="1"/>
    <xf numFmtId="0" fontId="18" fillId="0" borderId="0" xfId="0" applyFont="1" applyFill="1" applyBorder="1" applyAlignment="1">
      <alignment horizontal="left"/>
    </xf>
    <xf numFmtId="0" fontId="19" fillId="0" borderId="49" xfId="0" applyFont="1" applyFill="1" applyBorder="1" applyAlignment="1">
      <alignment horizontal="left" vertical="center" wrapText="1"/>
    </xf>
    <xf numFmtId="0" fontId="19" fillId="0" borderId="47" xfId="0" applyFont="1" applyFill="1" applyBorder="1" applyAlignment="1">
      <alignment horizontal="right" wrapText="1"/>
    </xf>
    <xf numFmtId="0" fontId="19" fillId="0" borderId="32" xfId="0" applyFont="1" applyFill="1" applyBorder="1" applyAlignment="1">
      <alignment horizontal="right" wrapText="1"/>
    </xf>
    <xf numFmtId="0" fontId="19" fillId="0" borderId="4" xfId="0" applyFont="1" applyFill="1" applyBorder="1" applyAlignment="1">
      <alignment horizontal="right" vertical="center" wrapText="1"/>
    </xf>
    <xf numFmtId="0" fontId="19" fillId="0" borderId="48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right" wrapText="1"/>
    </xf>
    <xf numFmtId="0" fontId="19" fillId="0" borderId="42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wrapText="1"/>
    </xf>
    <xf numFmtId="0" fontId="19" fillId="0" borderId="1" xfId="0" applyFont="1" applyFill="1" applyBorder="1" applyAlignment="1">
      <alignment horizontal="right" wrapText="1"/>
    </xf>
    <xf numFmtId="0" fontId="19" fillId="0" borderId="33" xfId="0" applyFont="1" applyFill="1" applyBorder="1" applyAlignment="1">
      <alignment horizontal="right" wrapText="1"/>
    </xf>
    <xf numFmtId="0" fontId="19" fillId="0" borderId="42" xfId="0" applyFont="1" applyFill="1" applyBorder="1" applyAlignment="1">
      <alignment horizontal="left"/>
    </xf>
    <xf numFmtId="0" fontId="19" fillId="0" borderId="50" xfId="0" applyFont="1" applyFill="1" applyBorder="1" applyAlignment="1">
      <alignment horizontal="left"/>
    </xf>
    <xf numFmtId="0" fontId="19" fillId="0" borderId="0" xfId="0" applyFont="1" applyFill="1" applyAlignment="1">
      <alignment horizontal="left"/>
    </xf>
    <xf numFmtId="0" fontId="19" fillId="2" borderId="41" xfId="0" applyFont="1" applyFill="1" applyBorder="1" applyAlignment="1">
      <alignment horizontal="left"/>
    </xf>
    <xf numFmtId="0" fontId="19" fillId="2" borderId="10" xfId="0" applyFont="1" applyFill="1" applyBorder="1"/>
    <xf numFmtId="0" fontId="19" fillId="2" borderId="43" xfId="0" applyFont="1" applyFill="1" applyBorder="1" applyAlignment="1">
      <alignment horizontal="left" vertical="center"/>
    </xf>
    <xf numFmtId="164" fontId="19" fillId="2" borderId="12" xfId="0" applyNumberFormat="1" applyFont="1" applyFill="1" applyBorder="1"/>
    <xf numFmtId="164" fontId="19" fillId="2" borderId="13" xfId="0" applyNumberFormat="1" applyFont="1" applyFill="1" applyBorder="1"/>
    <xf numFmtId="164" fontId="19" fillId="2" borderId="31" xfId="0" applyNumberFormat="1" applyFont="1" applyFill="1" applyBorder="1"/>
    <xf numFmtId="0" fontId="19" fillId="0" borderId="14" xfId="7" applyFont="1" applyBorder="1" applyAlignment="1">
      <alignment horizontal="center" vertical="center" wrapText="1"/>
    </xf>
    <xf numFmtId="0" fontId="19" fillId="6" borderId="10" xfId="7" applyFont="1" applyFill="1" applyBorder="1"/>
    <xf numFmtId="0" fontId="19" fillId="6" borderId="11" xfId="7" applyFont="1" applyFill="1" applyBorder="1" applyAlignment="1">
      <alignment horizontal="center"/>
    </xf>
    <xf numFmtId="164" fontId="19" fillId="6" borderId="11" xfId="7" applyNumberFormat="1" applyFont="1" applyFill="1" applyBorder="1"/>
    <xf numFmtId="164" fontId="19" fillId="6" borderId="39" xfId="7" applyNumberFormat="1" applyFont="1" applyFill="1" applyBorder="1"/>
    <xf numFmtId="0" fontId="19" fillId="6" borderId="33" xfId="7" applyFont="1" applyFill="1" applyBorder="1"/>
    <xf numFmtId="0" fontId="19" fillId="6" borderId="1" xfId="7" applyFont="1" applyFill="1" applyBorder="1" applyAlignment="1">
      <alignment horizontal="center"/>
    </xf>
    <xf numFmtId="164" fontId="19" fillId="6" borderId="1" xfId="7" applyNumberFormat="1" applyFont="1" applyFill="1" applyBorder="1"/>
    <xf numFmtId="164" fontId="19" fillId="6" borderId="40" xfId="7" applyNumberFormat="1" applyFont="1" applyFill="1" applyBorder="1"/>
    <xf numFmtId="0" fontId="19" fillId="6" borderId="12" xfId="7" applyFont="1" applyFill="1" applyBorder="1"/>
    <xf numFmtId="0" fontId="19" fillId="6" borderId="13" xfId="7" applyFont="1" applyFill="1" applyBorder="1" applyAlignment="1">
      <alignment horizontal="center"/>
    </xf>
    <xf numFmtId="164" fontId="19" fillId="6" borderId="13" xfId="7" applyNumberFormat="1" applyFont="1" applyFill="1" applyBorder="1"/>
    <xf numFmtId="164" fontId="19" fillId="6" borderId="31" xfId="7" applyNumberFormat="1" applyFont="1" applyFill="1" applyBorder="1"/>
    <xf numFmtId="0" fontId="19" fillId="7" borderId="10" xfId="7" applyFont="1" applyFill="1" applyBorder="1"/>
    <xf numFmtId="0" fontId="19" fillId="7" borderId="11" xfId="7" applyFont="1" applyFill="1" applyBorder="1" applyAlignment="1">
      <alignment horizontal="center"/>
    </xf>
    <xf numFmtId="164" fontId="19" fillId="7" borderId="11" xfId="7" applyNumberFormat="1" applyFont="1" applyFill="1" applyBorder="1"/>
    <xf numFmtId="164" fontId="19" fillId="7" borderId="39" xfId="7" applyNumberFormat="1" applyFont="1" applyFill="1" applyBorder="1"/>
    <xf numFmtId="0" fontId="19" fillId="7" borderId="33" xfId="7" applyFont="1" applyFill="1" applyBorder="1"/>
    <xf numFmtId="0" fontId="19" fillId="7" borderId="1" xfId="7" applyFont="1" applyFill="1" applyBorder="1" applyAlignment="1">
      <alignment horizontal="center"/>
    </xf>
    <xf numFmtId="164" fontId="19" fillId="7" borderId="1" xfId="7" applyNumberFormat="1" applyFont="1" applyFill="1" applyBorder="1"/>
    <xf numFmtId="164" fontId="19" fillId="7" borderId="40" xfId="7" applyNumberFormat="1" applyFont="1" applyFill="1" applyBorder="1"/>
    <xf numFmtId="0" fontId="19" fillId="7" borderId="12" xfId="7" applyFont="1" applyFill="1" applyBorder="1"/>
    <xf numFmtId="0" fontId="19" fillId="7" borderId="13" xfId="7" applyFont="1" applyFill="1" applyBorder="1" applyAlignment="1">
      <alignment horizontal="center"/>
    </xf>
    <xf numFmtId="164" fontId="19" fillId="7" borderId="13" xfId="7" applyNumberFormat="1" applyFont="1" applyFill="1" applyBorder="1"/>
    <xf numFmtId="164" fontId="19" fillId="7" borderId="31" xfId="7" applyNumberFormat="1" applyFont="1" applyFill="1" applyBorder="1"/>
    <xf numFmtId="0" fontId="19" fillId="8" borderId="10" xfId="7" applyFont="1" applyFill="1" applyBorder="1"/>
    <xf numFmtId="0" fontId="19" fillId="8" borderId="11" xfId="7" applyFont="1" applyFill="1" applyBorder="1" applyAlignment="1">
      <alignment horizontal="center"/>
    </xf>
    <xf numFmtId="164" fontId="19" fillId="8" borderId="11" xfId="7" applyNumberFormat="1" applyFont="1" applyFill="1" applyBorder="1"/>
    <xf numFmtId="164" fontId="19" fillId="8" borderId="39" xfId="7" applyNumberFormat="1" applyFont="1" applyFill="1" applyBorder="1"/>
    <xf numFmtId="0" fontId="19" fillId="8" borderId="33" xfId="7" applyFont="1" applyFill="1" applyBorder="1"/>
    <xf numFmtId="0" fontId="19" fillId="8" borderId="9" xfId="7" applyFont="1" applyFill="1" applyBorder="1" applyAlignment="1">
      <alignment horizontal="center"/>
    </xf>
    <xf numFmtId="0" fontId="19" fillId="8" borderId="1" xfId="7" applyFont="1" applyFill="1" applyBorder="1" applyAlignment="1">
      <alignment horizontal="center"/>
    </xf>
    <xf numFmtId="164" fontId="19" fillId="8" borderId="1" xfId="7" applyNumberFormat="1" applyFont="1" applyFill="1" applyBorder="1"/>
    <xf numFmtId="164" fontId="19" fillId="8" borderId="40" xfId="7" applyNumberFormat="1" applyFont="1" applyFill="1" applyBorder="1"/>
    <xf numFmtId="0" fontId="19" fillId="8" borderId="27" xfId="7" applyFont="1" applyFill="1" applyBorder="1"/>
    <xf numFmtId="0" fontId="19" fillId="8" borderId="63" xfId="7" applyFont="1" applyFill="1" applyBorder="1" applyAlignment="1">
      <alignment horizontal="center"/>
    </xf>
    <xf numFmtId="0" fontId="19" fillId="8" borderId="13" xfId="7" applyFont="1" applyFill="1" applyBorder="1" applyAlignment="1">
      <alignment horizontal="center"/>
    </xf>
    <xf numFmtId="164" fontId="19" fillId="8" borderId="13" xfId="7" applyNumberFormat="1" applyFont="1" applyFill="1" applyBorder="1"/>
    <xf numFmtId="164" fontId="19" fillId="8" borderId="31" xfId="7" applyNumberFormat="1" applyFont="1" applyFill="1" applyBorder="1"/>
    <xf numFmtId="0" fontId="19" fillId="6" borderId="23" xfId="7" applyFont="1" applyFill="1" applyBorder="1" applyAlignment="1">
      <alignment horizontal="center"/>
    </xf>
    <xf numFmtId="0" fontId="19" fillId="6" borderId="9" xfId="7" applyFont="1" applyFill="1" applyBorder="1" applyAlignment="1">
      <alignment horizontal="center"/>
    </xf>
    <xf numFmtId="0" fontId="19" fillId="6" borderId="58" xfId="7" applyFont="1" applyFill="1" applyBorder="1" applyAlignment="1">
      <alignment horizontal="center"/>
    </xf>
    <xf numFmtId="0" fontId="27" fillId="0" borderId="4" xfId="0" applyFont="1" applyFill="1" applyBorder="1"/>
    <xf numFmtId="0" fontId="27" fillId="0" borderId="4" xfId="0" applyFont="1" applyFill="1" applyBorder="1" applyAlignment="1">
      <alignment horizontal="center"/>
    </xf>
    <xf numFmtId="14" fontId="27" fillId="0" borderId="4" xfId="0" applyNumberFormat="1" applyFont="1" applyFill="1" applyBorder="1" applyAlignment="1">
      <alignment horizontal="center"/>
    </xf>
    <xf numFmtId="0" fontId="27" fillId="0" borderId="48" xfId="0" applyFont="1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7" fillId="0" borderId="1" xfId="9" applyFont="1" applyFill="1" applyBorder="1" applyAlignment="1">
      <alignment horizontal="center" vertical="center" wrapText="1"/>
    </xf>
    <xf numFmtId="0" fontId="27" fillId="0" borderId="40" xfId="9" applyFont="1" applyFill="1" applyBorder="1" applyAlignment="1">
      <alignment horizontal="center" vertical="center" wrapText="1"/>
    </xf>
    <xf numFmtId="3" fontId="27" fillId="0" borderId="1" xfId="9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27" fillId="0" borderId="1" xfId="9" applyFont="1" applyBorder="1" applyAlignment="1">
      <alignment horizontal="center" vertical="center" wrapText="1"/>
    </xf>
    <xf numFmtId="0" fontId="30" fillId="0" borderId="33" xfId="0" applyFont="1" applyFill="1" applyBorder="1" applyAlignment="1">
      <alignment horizontal="center" vertical="center" wrapText="1"/>
    </xf>
    <xf numFmtId="0" fontId="22" fillId="0" borderId="40" xfId="0" applyFont="1" applyFill="1" applyBorder="1" applyAlignment="1">
      <alignment horizontal="center" vertical="center" wrapText="1"/>
    </xf>
    <xf numFmtId="0" fontId="27" fillId="0" borderId="40" xfId="9" applyNumberFormat="1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165" fontId="19" fillId="0" borderId="13" xfId="0" applyNumberFormat="1" applyFont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0" fontId="30" fillId="0" borderId="1" xfId="9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31" fillId="0" borderId="0" xfId="0" applyFont="1" applyAlignment="1">
      <alignment horizontal="center" wrapText="1"/>
    </xf>
    <xf numFmtId="0" fontId="32" fillId="0" borderId="0" xfId="0" applyFont="1" applyAlignment="1">
      <alignment horizontal="center" vertical="top" wrapText="1"/>
    </xf>
    <xf numFmtId="0" fontId="29" fillId="0" borderId="0" xfId="0" applyFont="1" applyAlignment="1">
      <alignment horizontal="left" vertical="top" wrapText="1"/>
    </xf>
    <xf numFmtId="3" fontId="25" fillId="0" borderId="0" xfId="1" applyNumberFormat="1" applyFont="1" applyBorder="1" applyAlignment="1">
      <alignment vertical="top" wrapText="1"/>
    </xf>
    <xf numFmtId="3" fontId="25" fillId="0" borderId="0" xfId="2" applyNumberFormat="1" applyFont="1" applyFill="1" applyBorder="1" applyAlignment="1">
      <alignment vertical="top" wrapText="1"/>
    </xf>
    <xf numFmtId="3" fontId="25" fillId="0" borderId="0" xfId="3" applyNumberFormat="1" applyFont="1" applyFill="1" applyBorder="1" applyAlignment="1">
      <alignment vertical="top" wrapText="1"/>
    </xf>
    <xf numFmtId="0" fontId="29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9" fillId="0" borderId="0" xfId="0" applyFont="1" applyBorder="1" applyAlignment="1">
      <alignment vertical="top"/>
    </xf>
    <xf numFmtId="3" fontId="25" fillId="0" borderId="0" xfId="4" applyNumberFormat="1" applyFont="1" applyFill="1" applyBorder="1" applyAlignment="1">
      <alignment vertical="top" wrapText="1"/>
    </xf>
    <xf numFmtId="0" fontId="29" fillId="0" borderId="0" xfId="0" applyFont="1" applyBorder="1" applyAlignment="1">
      <alignment horizontal="left" vertical="top" wrapText="1"/>
    </xf>
    <xf numFmtId="3" fontId="25" fillId="0" borderId="0" xfId="0" applyNumberFormat="1" applyFont="1" applyFill="1" applyBorder="1" applyAlignment="1">
      <alignment vertical="top" wrapText="1"/>
    </xf>
    <xf numFmtId="0" fontId="29" fillId="0" borderId="0" xfId="0" applyFont="1" applyBorder="1" applyAlignment="1">
      <alignment vertical="top" wrapText="1"/>
    </xf>
    <xf numFmtId="3" fontId="25" fillId="0" borderId="0" xfId="1" applyNumberFormat="1" applyFont="1" applyFill="1" applyBorder="1" applyAlignment="1">
      <alignment vertical="top" wrapText="1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19" fillId="2" borderId="14" xfId="0" applyFont="1" applyFill="1" applyBorder="1" applyAlignment="1">
      <alignment horizontal="center"/>
    </xf>
    <xf numFmtId="0" fontId="19" fillId="2" borderId="15" xfId="0" applyFont="1" applyFill="1" applyBorder="1" applyAlignment="1">
      <alignment horizontal="center"/>
    </xf>
    <xf numFmtId="0" fontId="19" fillId="2" borderId="10" xfId="0" applyFont="1" applyFill="1" applyBorder="1" applyAlignment="1">
      <alignment vertical="center" wrapText="1"/>
    </xf>
    <xf numFmtId="0" fontId="19" fillId="2" borderId="33" xfId="0" applyFont="1" applyFill="1" applyBorder="1" applyAlignment="1">
      <alignment vertical="center" wrapText="1"/>
    </xf>
    <xf numFmtId="0" fontId="19" fillId="2" borderId="12" xfId="0" applyFont="1" applyFill="1" applyBorder="1" applyAlignment="1">
      <alignment vertical="center" wrapText="1"/>
    </xf>
    <xf numFmtId="0" fontId="19" fillId="2" borderId="33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7" fillId="0" borderId="36" xfId="0" applyFont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3" xfId="0" applyFont="1" applyBorder="1" applyAlignment="1"/>
    <xf numFmtId="0" fontId="17" fillId="0" borderId="0" xfId="0" applyFont="1" applyAlignment="1">
      <alignment horizontal="center" wrapText="1"/>
    </xf>
    <xf numFmtId="0" fontId="18" fillId="0" borderId="17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7" fillId="0" borderId="6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33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26" fillId="0" borderId="0" xfId="0" applyFont="1" applyAlignment="1">
      <alignment horizontal="center" wrapText="1"/>
    </xf>
    <xf numFmtId="0" fontId="19" fillId="0" borderId="23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30" fillId="0" borderId="17" xfId="7" applyFont="1" applyBorder="1" applyAlignment="1">
      <alignment horizontal="center" vertical="center"/>
    </xf>
    <xf numFmtId="0" fontId="30" fillId="0" borderId="18" xfId="7" applyFont="1" applyBorder="1" applyAlignment="1">
      <alignment horizontal="center" vertical="center"/>
    </xf>
    <xf numFmtId="0" fontId="30" fillId="0" borderId="19" xfId="7" applyFont="1" applyBorder="1" applyAlignment="1">
      <alignment horizontal="center" vertical="center"/>
    </xf>
    <xf numFmtId="0" fontId="17" fillId="0" borderId="6" xfId="7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center" vertical="center"/>
    </xf>
    <xf numFmtId="0" fontId="18" fillId="0" borderId="36" xfId="0" applyFont="1" applyBorder="1" applyAlignment="1">
      <alignment horizontal="left" wrapText="1"/>
    </xf>
    <xf numFmtId="0" fontId="19" fillId="0" borderId="41" xfId="0" applyFont="1" applyFill="1" applyBorder="1" applyAlignment="1">
      <alignment horizontal="center" vertical="center" wrapText="1"/>
    </xf>
    <xf numFmtId="0" fontId="19" fillId="0" borderId="43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wrapText="1"/>
    </xf>
    <xf numFmtId="0" fontId="19" fillId="0" borderId="23" xfId="0" applyFont="1" applyFill="1" applyBorder="1" applyAlignment="1">
      <alignment horizontal="center" wrapText="1"/>
    </xf>
    <xf numFmtId="0" fontId="19" fillId="0" borderId="30" xfId="0" applyFont="1" applyFill="1" applyBorder="1" applyAlignment="1">
      <alignment horizontal="center" wrapText="1"/>
    </xf>
    <xf numFmtId="0" fontId="19" fillId="0" borderId="24" xfId="0" applyFont="1" applyFill="1" applyBorder="1" applyAlignment="1">
      <alignment horizontal="center" wrapText="1"/>
    </xf>
    <xf numFmtId="0" fontId="19" fillId="0" borderId="28" xfId="0" applyFont="1" applyFill="1" applyBorder="1" applyAlignment="1">
      <alignment horizontal="center" wrapText="1"/>
    </xf>
    <xf numFmtId="0" fontId="19" fillId="0" borderId="10" xfId="0" applyFont="1" applyFill="1" applyBorder="1" applyAlignment="1">
      <alignment horizontal="center" wrapText="1"/>
    </xf>
    <xf numFmtId="0" fontId="19" fillId="0" borderId="12" xfId="0" applyFont="1" applyFill="1" applyBorder="1" applyAlignment="1">
      <alignment horizontal="center" wrapText="1"/>
    </xf>
    <xf numFmtId="0" fontId="19" fillId="0" borderId="20" xfId="0" applyFont="1" applyFill="1" applyBorder="1" applyAlignment="1">
      <alignment horizontal="center" wrapText="1"/>
    </xf>
    <xf numFmtId="0" fontId="19" fillId="0" borderId="27" xfId="0" applyFont="1" applyFill="1" applyBorder="1" applyAlignment="1">
      <alignment horizontal="center" wrapText="1"/>
    </xf>
    <xf numFmtId="0" fontId="19" fillId="0" borderId="45" xfId="0" applyFont="1" applyFill="1" applyBorder="1" applyAlignment="1">
      <alignment horizontal="center" vertical="center" wrapText="1"/>
    </xf>
    <xf numFmtId="0" fontId="19" fillId="0" borderId="46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8" fillId="0" borderId="2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23" fillId="0" borderId="2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wrapText="1"/>
    </xf>
    <xf numFmtId="0" fontId="35" fillId="0" borderId="21" xfId="0" applyFont="1" applyBorder="1" applyAlignment="1">
      <alignment horizontal="center"/>
    </xf>
    <xf numFmtId="0" fontId="35" fillId="0" borderId="23" xfId="0" applyFont="1" applyBorder="1" applyAlignment="1">
      <alignment horizontal="center"/>
    </xf>
    <xf numFmtId="0" fontId="35" fillId="0" borderId="22" xfId="0" applyFont="1" applyBorder="1" applyAlignment="1">
      <alignment horizontal="center"/>
    </xf>
    <xf numFmtId="0" fontId="17" fillId="0" borderId="65" xfId="0" applyFont="1" applyFill="1" applyBorder="1" applyAlignment="1">
      <alignment horizontal="center" wrapText="1"/>
    </xf>
    <xf numFmtId="0" fontId="17" fillId="0" borderId="66" xfId="0" applyFont="1" applyFill="1" applyBorder="1" applyAlignment="1">
      <alignment horizontal="center" wrapText="1"/>
    </xf>
    <xf numFmtId="0" fontId="17" fillId="0" borderId="53" xfId="0" applyFont="1" applyFill="1" applyBorder="1" applyAlignment="1">
      <alignment horizont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36" fillId="0" borderId="46" xfId="8" applyFont="1" applyBorder="1" applyAlignment="1">
      <alignment horizontal="center" vertical="center" wrapText="1"/>
    </xf>
    <xf numFmtId="2" fontId="36" fillId="3" borderId="54" xfId="8" applyNumberFormat="1" applyFont="1" applyFill="1" applyBorder="1" applyAlignment="1">
      <alignment horizontal="center" vertical="center" wrapText="1"/>
    </xf>
    <xf numFmtId="2" fontId="36" fillId="0" borderId="54" xfId="8" applyNumberFormat="1" applyFont="1" applyBorder="1" applyAlignment="1">
      <alignment horizontal="center" vertical="center" wrapText="1"/>
    </xf>
    <xf numFmtId="2" fontId="36" fillId="0" borderId="36" xfId="8" applyNumberFormat="1" applyFont="1" applyBorder="1" applyAlignment="1">
      <alignment horizontal="center" vertical="center" wrapText="1"/>
    </xf>
    <xf numFmtId="2" fontId="36" fillId="3" borderId="46" xfId="8" applyNumberFormat="1" applyFont="1" applyFill="1" applyBorder="1" applyAlignment="1">
      <alignment horizontal="center" vertical="center" wrapText="1"/>
    </xf>
    <xf numFmtId="2" fontId="36" fillId="0" borderId="54" xfId="8" applyNumberFormat="1" applyFont="1" applyFill="1" applyBorder="1" applyAlignment="1">
      <alignment horizontal="center" vertical="center" wrapText="1"/>
    </xf>
    <xf numFmtId="0" fontId="19" fillId="0" borderId="65" xfId="0" applyFont="1" applyBorder="1" applyAlignment="1">
      <alignment horizontal="center" vertical="center" wrapText="1"/>
    </xf>
    <xf numFmtId="0" fontId="19" fillId="2" borderId="65" xfId="0" applyFont="1" applyFill="1" applyBorder="1" applyAlignment="1">
      <alignment horizontal="center" vertical="center" wrapText="1"/>
    </xf>
    <xf numFmtId="0" fontId="19" fillId="0" borderId="66" xfId="0" applyFont="1" applyBorder="1" applyAlignment="1">
      <alignment horizontal="center" vertical="center" wrapText="1"/>
    </xf>
    <xf numFmtId="0" fontId="19" fillId="2" borderId="66" xfId="0" applyFont="1" applyFill="1" applyBorder="1" applyAlignment="1">
      <alignment horizontal="center" vertical="center" wrapText="1"/>
    </xf>
    <xf numFmtId="0" fontId="19" fillId="0" borderId="38" xfId="0" applyFont="1" applyFill="1" applyBorder="1" applyAlignment="1">
      <alignment horizontal="center" vertical="center" wrapText="1"/>
    </xf>
    <xf numFmtId="0" fontId="19" fillId="0" borderId="66" xfId="0" applyFont="1" applyFill="1" applyBorder="1" applyAlignment="1">
      <alignment horizontal="center" vertical="center" wrapText="1"/>
    </xf>
    <xf numFmtId="0" fontId="36" fillId="0" borderId="64" xfId="8" applyFont="1" applyBorder="1" applyAlignment="1">
      <alignment horizontal="center" vertical="center" wrapText="1"/>
    </xf>
    <xf numFmtId="2" fontId="19" fillId="2" borderId="38" xfId="0" applyNumberFormat="1" applyFont="1" applyFill="1" applyBorder="1" applyAlignment="1">
      <alignment horizontal="center" vertical="center" wrapText="1"/>
    </xf>
    <xf numFmtId="2" fontId="36" fillId="0" borderId="53" xfId="13" applyNumberFormat="1" applyFont="1" applyBorder="1" applyAlignment="1">
      <alignment horizontal="center" vertical="center" wrapText="1"/>
    </xf>
    <xf numFmtId="2" fontId="36" fillId="0" borderId="54" xfId="13" applyNumberFormat="1" applyFont="1" applyBorder="1" applyAlignment="1">
      <alignment horizontal="center" vertical="center" wrapText="1"/>
    </xf>
    <xf numFmtId="2" fontId="36" fillId="3" borderId="64" xfId="8" applyNumberFormat="1" applyFont="1" applyFill="1" applyBorder="1" applyAlignment="1">
      <alignment horizontal="center" vertical="center" wrapText="1"/>
    </xf>
    <xf numFmtId="2" fontId="36" fillId="0" borderId="46" xfId="8" applyNumberFormat="1" applyFont="1" applyBorder="1" applyAlignment="1">
      <alignment horizontal="center" vertical="center" wrapText="1"/>
    </xf>
    <xf numFmtId="0" fontId="36" fillId="3" borderId="46" xfId="8" applyFont="1" applyFill="1" applyBorder="1" applyAlignment="1">
      <alignment vertical="center"/>
    </xf>
    <xf numFmtId="2" fontId="36" fillId="3" borderId="54" xfId="8" applyNumberFormat="1" applyFont="1" applyFill="1" applyBorder="1" applyAlignment="1">
      <alignment horizontal="right" vertical="center"/>
    </xf>
    <xf numFmtId="2" fontId="36" fillId="3" borderId="36" xfId="8" applyNumberFormat="1" applyFont="1" applyFill="1" applyBorder="1" applyAlignment="1">
      <alignment horizontal="right" vertical="center"/>
    </xf>
    <xf numFmtId="2" fontId="36" fillId="3" borderId="46" xfId="8" applyNumberFormat="1" applyFont="1" applyFill="1" applyBorder="1" applyAlignment="1">
      <alignment horizontal="right" vertical="center"/>
    </xf>
    <xf numFmtId="0" fontId="36" fillId="0" borderId="46" xfId="8" applyFont="1" applyBorder="1" applyAlignment="1">
      <alignment vertical="center" wrapText="1"/>
    </xf>
    <xf numFmtId="2" fontId="36" fillId="0" borderId="54" xfId="8" applyNumberFormat="1" applyFont="1" applyBorder="1" applyAlignment="1">
      <alignment vertical="center"/>
    </xf>
    <xf numFmtId="164" fontId="36" fillId="0" borderId="54" xfId="8" applyNumberFormat="1" applyFont="1" applyBorder="1" applyAlignment="1">
      <alignment vertical="center"/>
    </xf>
    <xf numFmtId="164" fontId="36" fillId="0" borderId="36" xfId="8" applyNumberFormat="1" applyFont="1" applyBorder="1" applyAlignment="1">
      <alignment vertical="center"/>
    </xf>
    <xf numFmtId="164" fontId="36" fillId="0" borderId="46" xfId="8" applyNumberFormat="1" applyFont="1" applyBorder="1" applyAlignment="1">
      <alignment vertical="center"/>
    </xf>
    <xf numFmtId="0" fontId="36" fillId="3" borderId="46" xfId="8" applyFont="1" applyFill="1" applyBorder="1" applyAlignment="1">
      <alignment vertical="center" wrapText="1"/>
    </xf>
    <xf numFmtId="2" fontId="36" fillId="3" borderId="55" xfId="8" applyNumberFormat="1" applyFont="1" applyFill="1" applyBorder="1" applyAlignment="1">
      <alignment horizontal="right" vertical="center"/>
    </xf>
    <xf numFmtId="2" fontId="36" fillId="3" borderId="56" xfId="8" applyNumberFormat="1" applyFont="1" applyFill="1" applyBorder="1" applyAlignment="1">
      <alignment horizontal="right" vertical="center"/>
    </xf>
    <xf numFmtId="2" fontId="36" fillId="3" borderId="53" xfId="8" applyNumberFormat="1" applyFont="1" applyFill="1" applyBorder="1" applyAlignment="1">
      <alignment horizontal="right" vertical="center"/>
    </xf>
    <xf numFmtId="0" fontId="36" fillId="0" borderId="57" xfId="8" applyFont="1" applyBorder="1" applyAlignment="1">
      <alignment vertical="center"/>
    </xf>
    <xf numFmtId="0" fontId="36" fillId="0" borderId="0" xfId="8" applyFont="1"/>
  </cellXfs>
  <cellStyles count="14">
    <cellStyle name="Normálna" xfId="0" builtinId="0"/>
    <cellStyle name="Normálna 2" xfId="6" xr:uid="{00000000-0005-0000-0000-000001000000}"/>
    <cellStyle name="Normálna 3" xfId="5" xr:uid="{00000000-0005-0000-0000-000002000000}"/>
    <cellStyle name="Normálna 3 2" xfId="12" xr:uid="{00000000-0005-0000-0000-000002000000}"/>
    <cellStyle name="Normálna 3_T10 kvalif. štruktúra učiteľov" xfId="10" xr:uid="{13B770DA-4834-4323-A759-67771306BDF3}"/>
    <cellStyle name="Normálna 4" xfId="7" xr:uid="{00000000-0005-0000-0000-000003000000}"/>
    <cellStyle name="Normálna 5" xfId="8" xr:uid="{00000000-0005-0000-0000-000004000000}"/>
    <cellStyle name="Normálna 5 2" xfId="13" xr:uid="{00000000-0005-0000-0000-000004000000}"/>
    <cellStyle name="Normálna 5_T10 kvalif. štruktúra učiteľov" xfId="11" xr:uid="{944B8F2D-2CBF-4965-B54A-7DBE4BCF0F1D}"/>
    <cellStyle name="Normálna 6" xfId="9" xr:uid="{1A1F4647-AC3E-4057-B6FA-EB38360F3528}"/>
    <cellStyle name="normálne_Databazy_VVŠ_2006_ severská" xfId="2" xr:uid="{00000000-0005-0000-0000-000005000000}"/>
    <cellStyle name="normálne_OVT - Tab_16az23_sprava_VVS_2004" xfId="1" xr:uid="{00000000-0005-0000-0000-000006000000}"/>
    <cellStyle name="normálne_Viest 2" xfId="3" xr:uid="{00000000-0005-0000-0000-000007000000}"/>
    <cellStyle name="normálne_Výročná_správa_o_VŠ_2005_financie_databazy_po_kontrole_OFVŠ_PM" xfId="4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workbookViewId="0">
      <selection sqref="A1:I3"/>
    </sheetView>
  </sheetViews>
  <sheetFormatPr defaultRowHeight="15.75" x14ac:dyDescent="0.25"/>
  <sheetData>
    <row r="1" spans="1:9" ht="120.75" customHeight="1" x14ac:dyDescent="0.25">
      <c r="A1" s="336" t="s">
        <v>379</v>
      </c>
      <c r="B1" s="336"/>
      <c r="C1" s="336"/>
      <c r="D1" s="336"/>
      <c r="E1" s="336"/>
      <c r="F1" s="336"/>
      <c r="G1" s="336"/>
      <c r="H1" s="336"/>
      <c r="I1" s="336"/>
    </row>
    <row r="2" spans="1:9" ht="61.5" customHeight="1" x14ac:dyDescent="0.25">
      <c r="A2" s="336"/>
      <c r="B2" s="336"/>
      <c r="C2" s="336"/>
      <c r="D2" s="336"/>
      <c r="E2" s="336"/>
      <c r="F2" s="336"/>
      <c r="G2" s="336"/>
      <c r="H2" s="336"/>
      <c r="I2" s="336"/>
    </row>
    <row r="3" spans="1:9" ht="61.5" customHeight="1" x14ac:dyDescent="0.25">
      <c r="A3" s="336"/>
      <c r="B3" s="336"/>
      <c r="C3" s="336"/>
      <c r="D3" s="336"/>
      <c r="E3" s="336"/>
      <c r="F3" s="336"/>
      <c r="G3" s="336"/>
      <c r="H3" s="336"/>
      <c r="I3" s="336"/>
    </row>
    <row r="4" spans="1:9" ht="61.5" customHeight="1" x14ac:dyDescent="0.25"/>
    <row r="5" spans="1:9" ht="36.75" x14ac:dyDescent="0.65">
      <c r="A5" s="334" t="s">
        <v>167</v>
      </c>
      <c r="B5" s="334"/>
      <c r="C5" s="334"/>
      <c r="D5" s="334"/>
      <c r="E5" s="334"/>
      <c r="F5" s="334"/>
      <c r="G5" s="334"/>
      <c r="H5" s="334"/>
      <c r="I5" s="334"/>
    </row>
    <row r="6" spans="1:9" ht="75" customHeight="1" x14ac:dyDescent="0.85">
      <c r="A6" s="335" t="s">
        <v>361</v>
      </c>
      <c r="B6" s="335"/>
      <c r="C6" s="335"/>
      <c r="D6" s="335"/>
      <c r="E6" s="335"/>
      <c r="F6" s="335"/>
      <c r="G6" s="335"/>
      <c r="H6" s="335"/>
      <c r="I6" s="335"/>
    </row>
    <row r="7" spans="1:9" ht="84" customHeight="1" x14ac:dyDescent="0.85">
      <c r="A7" s="335" t="s">
        <v>362</v>
      </c>
      <c r="B7" s="335"/>
      <c r="C7" s="335"/>
      <c r="D7" s="335"/>
      <c r="E7" s="335"/>
      <c r="F7" s="335"/>
      <c r="G7" s="335"/>
      <c r="H7" s="335"/>
      <c r="I7" s="335"/>
    </row>
  </sheetData>
  <mergeCells count="4">
    <mergeCell ref="A5:I5"/>
    <mergeCell ref="A6:I6"/>
    <mergeCell ref="A1:I3"/>
    <mergeCell ref="A7:I7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-0.249977111117893"/>
  </sheetPr>
  <dimension ref="A1:J18"/>
  <sheetViews>
    <sheetView workbookViewId="0">
      <selection activeCell="D3" sqref="D3"/>
    </sheetView>
  </sheetViews>
  <sheetFormatPr defaultRowHeight="15.75" x14ac:dyDescent="0.25"/>
  <cols>
    <col min="1" max="1" width="25.5" customWidth="1"/>
    <col min="2" max="2" width="20" customWidth="1"/>
    <col min="3" max="3" width="11.125" customWidth="1"/>
    <col min="4" max="9" width="9.625" customWidth="1"/>
  </cols>
  <sheetData>
    <row r="1" spans="1:10" ht="67.5" customHeight="1" x14ac:dyDescent="0.25">
      <c r="A1" s="397" t="s">
        <v>262</v>
      </c>
      <c r="B1" s="397"/>
      <c r="C1" s="397"/>
      <c r="D1" s="397"/>
      <c r="E1" s="397"/>
      <c r="F1" s="397"/>
      <c r="G1" s="397"/>
      <c r="H1" s="397"/>
      <c r="I1" s="397"/>
      <c r="J1" s="25"/>
    </row>
    <row r="2" spans="1:10" s="5" customFormat="1" ht="18.75" thickBot="1" x14ac:dyDescent="0.3">
      <c r="A2" s="215"/>
      <c r="B2" s="216"/>
      <c r="C2" s="394" t="s">
        <v>113</v>
      </c>
      <c r="D2" s="395"/>
      <c r="E2" s="395"/>
      <c r="F2" s="395"/>
      <c r="G2" s="395"/>
      <c r="H2" s="395"/>
      <c r="I2" s="396"/>
      <c r="J2" s="23"/>
    </row>
    <row r="3" spans="1:10" s="5" customFormat="1" ht="55.5" customHeight="1" thickBot="1" x14ac:dyDescent="0.3">
      <c r="A3" s="266" t="s">
        <v>52</v>
      </c>
      <c r="B3" s="217" t="s">
        <v>112</v>
      </c>
      <c r="C3" s="217" t="s">
        <v>41</v>
      </c>
      <c r="D3" s="217" t="s">
        <v>324</v>
      </c>
      <c r="E3" s="217" t="s">
        <v>325</v>
      </c>
      <c r="F3" s="217" t="s">
        <v>326</v>
      </c>
      <c r="G3" s="217" t="s">
        <v>327</v>
      </c>
      <c r="H3" s="217" t="s">
        <v>328</v>
      </c>
      <c r="I3" s="217" t="s">
        <v>329</v>
      </c>
      <c r="J3" s="24"/>
    </row>
    <row r="4" spans="1:10" s="5" customFormat="1" ht="18" x14ac:dyDescent="0.35">
      <c r="A4" s="267" t="s">
        <v>330</v>
      </c>
      <c r="B4" s="268" t="s">
        <v>236</v>
      </c>
      <c r="C4" s="268" t="s">
        <v>217</v>
      </c>
      <c r="D4" s="269">
        <v>0</v>
      </c>
      <c r="E4" s="269">
        <v>0</v>
      </c>
      <c r="F4" s="269">
        <v>75</v>
      </c>
      <c r="G4" s="269">
        <v>4.5</v>
      </c>
      <c r="H4" s="269">
        <v>0</v>
      </c>
      <c r="I4" s="270">
        <v>0</v>
      </c>
    </row>
    <row r="5" spans="1:10" s="5" customFormat="1" ht="18" x14ac:dyDescent="0.35">
      <c r="A5" s="271" t="s">
        <v>330</v>
      </c>
      <c r="B5" s="272" t="s">
        <v>243</v>
      </c>
      <c r="C5" s="272" t="s">
        <v>217</v>
      </c>
      <c r="D5" s="273">
        <v>0</v>
      </c>
      <c r="E5" s="273">
        <v>100</v>
      </c>
      <c r="F5" s="273">
        <v>0</v>
      </c>
      <c r="G5" s="273">
        <v>0</v>
      </c>
      <c r="H5" s="273">
        <v>0</v>
      </c>
      <c r="I5" s="274">
        <v>0</v>
      </c>
    </row>
    <row r="6" spans="1:10" s="5" customFormat="1" ht="18" x14ac:dyDescent="0.35">
      <c r="A6" s="271" t="s">
        <v>330</v>
      </c>
      <c r="B6" s="272" t="s">
        <v>244</v>
      </c>
      <c r="C6" s="272" t="s">
        <v>217</v>
      </c>
      <c r="D6" s="273">
        <v>0</v>
      </c>
      <c r="E6" s="273">
        <v>0</v>
      </c>
      <c r="F6" s="273">
        <v>0</v>
      </c>
      <c r="G6" s="273">
        <v>100</v>
      </c>
      <c r="H6" s="273">
        <v>0</v>
      </c>
      <c r="I6" s="274">
        <v>0</v>
      </c>
    </row>
    <row r="7" spans="1:10" s="5" customFormat="1" ht="18.75" thickBot="1" x14ac:dyDescent="0.4">
      <c r="A7" s="275" t="s">
        <v>330</v>
      </c>
      <c r="B7" s="276" t="s">
        <v>244</v>
      </c>
      <c r="C7" s="276" t="s">
        <v>233</v>
      </c>
      <c r="D7" s="277">
        <v>0</v>
      </c>
      <c r="E7" s="277">
        <v>0</v>
      </c>
      <c r="F7" s="277">
        <v>0</v>
      </c>
      <c r="G7" s="277">
        <v>0</v>
      </c>
      <c r="H7" s="277">
        <v>0</v>
      </c>
      <c r="I7" s="278">
        <v>0</v>
      </c>
    </row>
    <row r="8" spans="1:10" s="5" customFormat="1" ht="18" x14ac:dyDescent="0.35">
      <c r="A8" s="279" t="s">
        <v>331</v>
      </c>
      <c r="B8" s="280" t="s">
        <v>236</v>
      </c>
      <c r="C8" s="280" t="s">
        <v>217</v>
      </c>
      <c r="D8" s="281">
        <v>0</v>
      </c>
      <c r="E8" s="281">
        <v>0</v>
      </c>
      <c r="F8" s="281">
        <v>76.900000000000006</v>
      </c>
      <c r="G8" s="281">
        <v>23.1</v>
      </c>
      <c r="H8" s="281">
        <v>0</v>
      </c>
      <c r="I8" s="282">
        <v>0</v>
      </c>
    </row>
    <row r="9" spans="1:10" s="5" customFormat="1" ht="18" x14ac:dyDescent="0.35">
      <c r="A9" s="283" t="s">
        <v>331</v>
      </c>
      <c r="B9" s="284" t="s">
        <v>243</v>
      </c>
      <c r="C9" s="284" t="s">
        <v>217</v>
      </c>
      <c r="D9" s="285">
        <v>0</v>
      </c>
      <c r="E9" s="285">
        <v>85.7</v>
      </c>
      <c r="F9" s="285">
        <v>0</v>
      </c>
      <c r="G9" s="285">
        <v>0</v>
      </c>
      <c r="H9" s="285">
        <v>0</v>
      </c>
      <c r="I9" s="286">
        <v>0</v>
      </c>
    </row>
    <row r="10" spans="1:10" s="5" customFormat="1" ht="18.75" thickBot="1" x14ac:dyDescent="0.4">
      <c r="A10" s="287" t="s">
        <v>331</v>
      </c>
      <c r="B10" s="288" t="s">
        <v>244</v>
      </c>
      <c r="C10" s="288" t="s">
        <v>217</v>
      </c>
      <c r="D10" s="289">
        <v>0</v>
      </c>
      <c r="E10" s="289">
        <v>0</v>
      </c>
      <c r="F10" s="289">
        <v>0</v>
      </c>
      <c r="G10" s="289">
        <v>0</v>
      </c>
      <c r="H10" s="289">
        <v>0</v>
      </c>
      <c r="I10" s="290">
        <v>0</v>
      </c>
    </row>
    <row r="11" spans="1:10" s="5" customFormat="1" ht="18" x14ac:dyDescent="0.35">
      <c r="A11" s="291" t="s">
        <v>332</v>
      </c>
      <c r="B11" s="292" t="s">
        <v>236</v>
      </c>
      <c r="C11" s="292" t="s">
        <v>217</v>
      </c>
      <c r="D11" s="293">
        <v>5</v>
      </c>
      <c r="E11" s="293">
        <v>0</v>
      </c>
      <c r="F11" s="293">
        <v>83.3</v>
      </c>
      <c r="G11" s="293">
        <v>0</v>
      </c>
      <c r="H11" s="293">
        <v>0</v>
      </c>
      <c r="I11" s="294">
        <v>0</v>
      </c>
    </row>
    <row r="12" spans="1:10" s="5" customFormat="1" ht="18" x14ac:dyDescent="0.35">
      <c r="A12" s="295" t="s">
        <v>332</v>
      </c>
      <c r="B12" s="296" t="s">
        <v>243</v>
      </c>
      <c r="C12" s="297" t="s">
        <v>217</v>
      </c>
      <c r="D12" s="298">
        <v>0</v>
      </c>
      <c r="E12" s="298">
        <v>93.3</v>
      </c>
      <c r="F12" s="298">
        <v>0</v>
      </c>
      <c r="G12" s="298">
        <v>0</v>
      </c>
      <c r="H12" s="298">
        <v>0</v>
      </c>
      <c r="I12" s="299">
        <v>0</v>
      </c>
    </row>
    <row r="13" spans="1:10" s="5" customFormat="1" ht="18" x14ac:dyDescent="0.35">
      <c r="A13" s="295" t="s">
        <v>332</v>
      </c>
      <c r="B13" s="296" t="s">
        <v>244</v>
      </c>
      <c r="C13" s="297" t="s">
        <v>217</v>
      </c>
      <c r="D13" s="298">
        <v>0</v>
      </c>
      <c r="E13" s="298">
        <v>0</v>
      </c>
      <c r="F13" s="298">
        <v>100</v>
      </c>
      <c r="G13" s="298">
        <v>0</v>
      </c>
      <c r="H13" s="298">
        <v>0</v>
      </c>
      <c r="I13" s="299">
        <v>0</v>
      </c>
    </row>
    <row r="14" spans="1:10" s="5" customFormat="1" ht="18.75" thickBot="1" x14ac:dyDescent="0.4">
      <c r="A14" s="300" t="s">
        <v>332</v>
      </c>
      <c r="B14" s="301" t="s">
        <v>244</v>
      </c>
      <c r="C14" s="302" t="s">
        <v>233</v>
      </c>
      <c r="D14" s="303">
        <v>0</v>
      </c>
      <c r="E14" s="303">
        <v>0</v>
      </c>
      <c r="F14" s="303">
        <v>0</v>
      </c>
      <c r="G14" s="303">
        <v>77.8</v>
      </c>
      <c r="H14" s="303">
        <v>0</v>
      </c>
      <c r="I14" s="304">
        <v>0</v>
      </c>
    </row>
    <row r="15" spans="1:10" s="5" customFormat="1" ht="18" x14ac:dyDescent="0.35">
      <c r="A15" s="267" t="s">
        <v>333</v>
      </c>
      <c r="B15" s="305" t="s">
        <v>236</v>
      </c>
      <c r="C15" s="268" t="s">
        <v>217</v>
      </c>
      <c r="D15" s="269">
        <v>2.2000000000000002</v>
      </c>
      <c r="E15" s="269">
        <v>0</v>
      </c>
      <c r="F15" s="269">
        <v>0</v>
      </c>
      <c r="G15" s="269">
        <v>76.2</v>
      </c>
      <c r="H15" s="269">
        <v>2.4</v>
      </c>
      <c r="I15" s="270">
        <v>0</v>
      </c>
    </row>
    <row r="16" spans="1:10" s="5" customFormat="1" ht="18" x14ac:dyDescent="0.35">
      <c r="A16" s="271" t="s">
        <v>333</v>
      </c>
      <c r="B16" s="306" t="s">
        <v>243</v>
      </c>
      <c r="C16" s="272" t="s">
        <v>217</v>
      </c>
      <c r="D16" s="273">
        <v>0</v>
      </c>
      <c r="E16" s="273">
        <v>92.3</v>
      </c>
      <c r="F16" s="273">
        <v>12.1</v>
      </c>
      <c r="G16" s="273">
        <v>0</v>
      </c>
      <c r="H16" s="273">
        <v>0</v>
      </c>
      <c r="I16" s="274">
        <v>0</v>
      </c>
    </row>
    <row r="17" spans="1:9" s="5" customFormat="1" ht="18" x14ac:dyDescent="0.35">
      <c r="A17" s="271" t="s">
        <v>333</v>
      </c>
      <c r="B17" s="306" t="s">
        <v>244</v>
      </c>
      <c r="C17" s="272" t="s">
        <v>217</v>
      </c>
      <c r="D17" s="218">
        <v>0</v>
      </c>
      <c r="E17" s="218">
        <v>0</v>
      </c>
      <c r="F17" s="218">
        <v>66.7</v>
      </c>
      <c r="G17" s="218">
        <v>25</v>
      </c>
      <c r="H17" s="218">
        <v>0</v>
      </c>
      <c r="I17" s="219">
        <v>0</v>
      </c>
    </row>
    <row r="18" spans="1:9" ht="18.75" thickBot="1" x14ac:dyDescent="0.4">
      <c r="A18" s="275" t="s">
        <v>333</v>
      </c>
      <c r="B18" s="307" t="s">
        <v>244</v>
      </c>
      <c r="C18" s="276" t="s">
        <v>233</v>
      </c>
      <c r="D18" s="220">
        <v>0</v>
      </c>
      <c r="E18" s="220">
        <v>0</v>
      </c>
      <c r="F18" s="220">
        <v>0</v>
      </c>
      <c r="G18" s="220">
        <v>0</v>
      </c>
      <c r="H18" s="220">
        <v>0</v>
      </c>
      <c r="I18" s="221">
        <v>0</v>
      </c>
    </row>
  </sheetData>
  <mergeCells count="2">
    <mergeCell ref="C2:I2"/>
    <mergeCell ref="A1:I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-0.249977111117893"/>
  </sheetPr>
  <dimension ref="A1:K19"/>
  <sheetViews>
    <sheetView view="pageBreakPreview" zoomScaleNormal="100" zoomScaleSheetLayoutView="100" workbookViewId="0">
      <selection activeCell="F4" sqref="F4"/>
    </sheetView>
  </sheetViews>
  <sheetFormatPr defaultRowHeight="15.75" x14ac:dyDescent="0.2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3" customFormat="1" ht="37.5" customHeight="1" x14ac:dyDescent="0.25">
      <c r="A1" s="399" t="s">
        <v>268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</row>
    <row r="2" spans="1:11" s="3" customFormat="1" ht="18.75" thickBot="1" x14ac:dyDescent="0.4">
      <c r="A2" s="33" t="s">
        <v>267</v>
      </c>
      <c r="B2" s="33"/>
      <c r="C2" s="34"/>
      <c r="D2" s="34"/>
      <c r="E2" s="34"/>
      <c r="F2" s="34"/>
      <c r="G2" s="34"/>
      <c r="H2" s="34"/>
      <c r="I2" s="34"/>
      <c r="J2" s="34"/>
      <c r="K2" s="34"/>
    </row>
    <row r="3" spans="1:11" s="3" customFormat="1" ht="15.75" customHeight="1" thickBot="1" x14ac:dyDescent="0.3">
      <c r="A3" s="400" t="s">
        <v>25</v>
      </c>
      <c r="B3" s="398" t="s">
        <v>46</v>
      </c>
      <c r="C3" s="401" t="s">
        <v>186</v>
      </c>
      <c r="D3" s="402" t="s">
        <v>47</v>
      </c>
      <c r="E3" s="402"/>
      <c r="F3" s="402"/>
      <c r="G3" s="398" t="s">
        <v>48</v>
      </c>
      <c r="H3" s="401" t="s">
        <v>186</v>
      </c>
      <c r="I3" s="402" t="s">
        <v>49</v>
      </c>
      <c r="J3" s="402"/>
      <c r="K3" s="402"/>
    </row>
    <row r="4" spans="1:11" s="3" customFormat="1" ht="36.75" thickBot="1" x14ac:dyDescent="0.3">
      <c r="A4" s="400"/>
      <c r="B4" s="398"/>
      <c r="C4" s="401"/>
      <c r="D4" s="37" t="s">
        <v>15</v>
      </c>
      <c r="E4" s="37" t="s">
        <v>16</v>
      </c>
      <c r="F4" s="38" t="s">
        <v>17</v>
      </c>
      <c r="G4" s="398"/>
      <c r="H4" s="401"/>
      <c r="I4" s="37" t="s">
        <v>15</v>
      </c>
      <c r="J4" s="37" t="s">
        <v>16</v>
      </c>
      <c r="K4" s="38" t="s">
        <v>17</v>
      </c>
    </row>
    <row r="5" spans="1:11" s="3" customFormat="1" ht="20.100000000000001" customHeight="1" x14ac:dyDescent="0.35">
      <c r="A5" s="39" t="s">
        <v>204</v>
      </c>
      <c r="B5" s="40">
        <v>11</v>
      </c>
      <c r="C5" s="41">
        <v>9</v>
      </c>
      <c r="D5" s="41">
        <v>44.5</v>
      </c>
      <c r="E5" s="41">
        <v>0</v>
      </c>
      <c r="F5" s="42">
        <v>0</v>
      </c>
      <c r="G5" s="40">
        <v>2</v>
      </c>
      <c r="H5" s="41">
        <v>2</v>
      </c>
      <c r="I5" s="41">
        <v>9</v>
      </c>
      <c r="J5" s="41">
        <v>0</v>
      </c>
      <c r="K5" s="42">
        <v>0</v>
      </c>
    </row>
    <row r="6" spans="1:11" s="3" customFormat="1" ht="20.100000000000001" customHeight="1" x14ac:dyDescent="0.35">
      <c r="A6" s="43" t="s">
        <v>206</v>
      </c>
      <c r="B6" s="44">
        <v>7</v>
      </c>
      <c r="C6" s="45">
        <v>6</v>
      </c>
      <c r="D6" s="45">
        <v>29</v>
      </c>
      <c r="E6" s="45">
        <v>0</v>
      </c>
      <c r="F6" s="46">
        <v>0</v>
      </c>
      <c r="G6" s="44">
        <v>1</v>
      </c>
      <c r="H6" s="45">
        <v>1</v>
      </c>
      <c r="I6" s="45">
        <v>4</v>
      </c>
      <c r="J6" s="45">
        <v>0</v>
      </c>
      <c r="K6" s="46">
        <v>0</v>
      </c>
    </row>
    <row r="7" spans="1:11" s="3" customFormat="1" ht="20.100000000000001" customHeight="1" thickBot="1" x14ac:dyDescent="0.4">
      <c r="A7" s="43" t="s">
        <v>208</v>
      </c>
      <c r="B7" s="44">
        <v>22</v>
      </c>
      <c r="C7" s="45">
        <v>17</v>
      </c>
      <c r="D7" s="45">
        <v>106.5</v>
      </c>
      <c r="E7" s="45">
        <v>0</v>
      </c>
      <c r="F7" s="46">
        <v>0</v>
      </c>
      <c r="G7" s="44">
        <v>2</v>
      </c>
      <c r="H7" s="45">
        <v>0</v>
      </c>
      <c r="I7" s="45">
        <v>14</v>
      </c>
      <c r="J7" s="45">
        <v>0</v>
      </c>
      <c r="K7" s="46">
        <v>0</v>
      </c>
    </row>
    <row r="8" spans="1:11" ht="20.100000000000001" customHeight="1" thickBot="1" x14ac:dyDescent="0.4">
      <c r="A8" s="47" t="s">
        <v>29</v>
      </c>
      <c r="B8" s="48">
        <f t="shared" ref="B8:K8" si="0">SUM(B5:B7)</f>
        <v>40</v>
      </c>
      <c r="C8" s="49">
        <f t="shared" si="0"/>
        <v>32</v>
      </c>
      <c r="D8" s="49">
        <f t="shared" si="0"/>
        <v>180</v>
      </c>
      <c r="E8" s="49">
        <f t="shared" si="0"/>
        <v>0</v>
      </c>
      <c r="F8" s="50">
        <f t="shared" si="0"/>
        <v>0</v>
      </c>
      <c r="G8" s="48">
        <f t="shared" si="0"/>
        <v>5</v>
      </c>
      <c r="H8" s="49">
        <f t="shared" si="0"/>
        <v>3</v>
      </c>
      <c r="I8" s="49">
        <f t="shared" si="0"/>
        <v>27</v>
      </c>
      <c r="J8" s="49">
        <f t="shared" si="0"/>
        <v>0</v>
      </c>
      <c r="K8" s="50">
        <f t="shared" si="0"/>
        <v>0</v>
      </c>
    </row>
    <row r="9" spans="1:11" ht="18" x14ac:dyDescent="0.3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0" spans="1:11" ht="18.75" thickBot="1" x14ac:dyDescent="0.4">
      <c r="A10" s="33" t="s">
        <v>193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ht="15.75" customHeight="1" thickBot="1" x14ac:dyDescent="0.3">
      <c r="A11" s="400" t="s">
        <v>25</v>
      </c>
      <c r="B11" s="398" t="s">
        <v>46</v>
      </c>
      <c r="C11" s="401" t="s">
        <v>186</v>
      </c>
      <c r="D11" s="402" t="s">
        <v>47</v>
      </c>
      <c r="E11" s="402"/>
      <c r="F11" s="402"/>
      <c r="G11" s="398" t="s">
        <v>48</v>
      </c>
      <c r="H11" s="401" t="s">
        <v>186</v>
      </c>
      <c r="I11" s="402" t="s">
        <v>49</v>
      </c>
      <c r="J11" s="402"/>
      <c r="K11" s="402"/>
    </row>
    <row r="12" spans="1:11" ht="36.75" thickBot="1" x14ac:dyDescent="0.3">
      <c r="A12" s="400"/>
      <c r="B12" s="398"/>
      <c r="C12" s="401"/>
      <c r="D12" s="37" t="s">
        <v>15</v>
      </c>
      <c r="E12" s="37" t="s">
        <v>16</v>
      </c>
      <c r="F12" s="38" t="s">
        <v>17</v>
      </c>
      <c r="G12" s="398"/>
      <c r="H12" s="401"/>
      <c r="I12" s="37" t="s">
        <v>15</v>
      </c>
      <c r="J12" s="37" t="s">
        <v>16</v>
      </c>
      <c r="K12" s="38" t="s">
        <v>17</v>
      </c>
    </row>
    <row r="13" spans="1:11" ht="20.100000000000001" customHeight="1" x14ac:dyDescent="0.35">
      <c r="A13" s="39" t="s">
        <v>204</v>
      </c>
      <c r="B13" s="40">
        <v>9</v>
      </c>
      <c r="C13" s="41">
        <v>4</v>
      </c>
      <c r="D13" s="41">
        <v>42.1</v>
      </c>
      <c r="E13" s="41">
        <v>0</v>
      </c>
      <c r="F13" s="42">
        <v>0</v>
      </c>
      <c r="G13" s="40">
        <v>0</v>
      </c>
      <c r="H13" s="41">
        <v>0</v>
      </c>
      <c r="I13" s="41">
        <v>0</v>
      </c>
      <c r="J13" s="41">
        <v>0</v>
      </c>
      <c r="K13" s="42">
        <v>0</v>
      </c>
    </row>
    <row r="14" spans="1:11" ht="20.100000000000001" customHeight="1" x14ac:dyDescent="0.35">
      <c r="A14" s="43" t="s">
        <v>206</v>
      </c>
      <c r="B14" s="44">
        <v>16</v>
      </c>
      <c r="C14" s="45">
        <v>12</v>
      </c>
      <c r="D14" s="45">
        <v>70.23</v>
      </c>
      <c r="E14" s="45">
        <v>8</v>
      </c>
      <c r="F14" s="46">
        <v>0</v>
      </c>
      <c r="G14" s="44">
        <v>1</v>
      </c>
      <c r="H14" s="45">
        <v>1</v>
      </c>
      <c r="I14" s="45">
        <v>4</v>
      </c>
      <c r="J14" s="45">
        <v>0</v>
      </c>
      <c r="K14" s="46">
        <v>0</v>
      </c>
    </row>
    <row r="15" spans="1:11" ht="20.100000000000001" customHeight="1" thickBot="1" x14ac:dyDescent="0.4">
      <c r="A15" s="43" t="s">
        <v>208</v>
      </c>
      <c r="B15" s="44">
        <v>37</v>
      </c>
      <c r="C15" s="45">
        <v>25</v>
      </c>
      <c r="D15" s="45">
        <v>132.37</v>
      </c>
      <c r="E15" s="34">
        <v>0</v>
      </c>
      <c r="F15" s="46">
        <v>5</v>
      </c>
      <c r="G15" s="44">
        <v>4</v>
      </c>
      <c r="H15" s="45">
        <v>4</v>
      </c>
      <c r="I15" s="45">
        <v>18</v>
      </c>
      <c r="J15" s="45">
        <v>0</v>
      </c>
      <c r="K15" s="46">
        <v>0</v>
      </c>
    </row>
    <row r="16" spans="1:11" ht="20.100000000000001" customHeight="1" thickBot="1" x14ac:dyDescent="0.4">
      <c r="A16" s="47" t="s">
        <v>29</v>
      </c>
      <c r="B16" s="48">
        <f t="shared" ref="B16:K16" si="1">SUM(B13:B15)</f>
        <v>62</v>
      </c>
      <c r="C16" s="49">
        <f t="shared" si="1"/>
        <v>41</v>
      </c>
      <c r="D16" s="49">
        <f t="shared" si="1"/>
        <v>244.70000000000002</v>
      </c>
      <c r="E16" s="49">
        <f t="shared" si="1"/>
        <v>8</v>
      </c>
      <c r="F16" s="50">
        <f t="shared" si="1"/>
        <v>5</v>
      </c>
      <c r="G16" s="48">
        <f t="shared" si="1"/>
        <v>5</v>
      </c>
      <c r="H16" s="49">
        <f t="shared" si="1"/>
        <v>5</v>
      </c>
      <c r="I16" s="49">
        <f t="shared" si="1"/>
        <v>22</v>
      </c>
      <c r="J16" s="49">
        <f t="shared" si="1"/>
        <v>0</v>
      </c>
      <c r="K16" s="50">
        <f t="shared" si="1"/>
        <v>0</v>
      </c>
    </row>
    <row r="17" spans="1:11" ht="18.75" thickBot="1" x14ac:dyDescent="0.4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</row>
    <row r="18" spans="1:11" ht="20.100000000000001" customHeight="1" x14ac:dyDescent="0.35">
      <c r="A18" s="53" t="s">
        <v>149</v>
      </c>
      <c r="B18" s="54">
        <f t="shared" ref="B18:K18" si="2">+B8-B16</f>
        <v>-22</v>
      </c>
      <c r="C18" s="55">
        <f t="shared" si="2"/>
        <v>-9</v>
      </c>
      <c r="D18" s="55">
        <f t="shared" si="2"/>
        <v>-64.700000000000017</v>
      </c>
      <c r="E18" s="55">
        <f t="shared" si="2"/>
        <v>-8</v>
      </c>
      <c r="F18" s="56">
        <f t="shared" si="2"/>
        <v>-5</v>
      </c>
      <c r="G18" s="54">
        <f t="shared" si="2"/>
        <v>0</v>
      </c>
      <c r="H18" s="55">
        <f t="shared" si="2"/>
        <v>-2</v>
      </c>
      <c r="I18" s="55">
        <f t="shared" si="2"/>
        <v>5</v>
      </c>
      <c r="J18" s="55">
        <f t="shared" si="2"/>
        <v>0</v>
      </c>
      <c r="K18" s="56">
        <f t="shared" si="2"/>
        <v>0</v>
      </c>
    </row>
    <row r="19" spans="1:11" ht="20.100000000000001" customHeight="1" thickBot="1" x14ac:dyDescent="0.4">
      <c r="A19" s="57" t="s">
        <v>133</v>
      </c>
      <c r="B19" s="58">
        <f t="shared" ref="B19:K19" si="3">+IFERROR(B18/B16,0)*100</f>
        <v>-35.483870967741936</v>
      </c>
      <c r="C19" s="59">
        <f t="shared" si="3"/>
        <v>-21.951219512195124</v>
      </c>
      <c r="D19" s="59">
        <f t="shared" si="3"/>
        <v>-26.440539436044141</v>
      </c>
      <c r="E19" s="59">
        <f t="shared" si="3"/>
        <v>-100</v>
      </c>
      <c r="F19" s="60">
        <f t="shared" si="3"/>
        <v>-100</v>
      </c>
      <c r="G19" s="58">
        <f t="shared" si="3"/>
        <v>0</v>
      </c>
      <c r="H19" s="59">
        <f t="shared" si="3"/>
        <v>-40</v>
      </c>
      <c r="I19" s="59">
        <f t="shared" si="3"/>
        <v>22.727272727272727</v>
      </c>
      <c r="J19" s="59">
        <f t="shared" si="3"/>
        <v>0</v>
      </c>
      <c r="K19" s="60">
        <f t="shared" si="3"/>
        <v>0</v>
      </c>
    </row>
  </sheetData>
  <mergeCells count="15">
    <mergeCell ref="G3:G4"/>
    <mergeCell ref="G11:G12"/>
    <mergeCell ref="A1:K1"/>
    <mergeCell ref="A11:A12"/>
    <mergeCell ref="C11:C12"/>
    <mergeCell ref="D11:F11"/>
    <mergeCell ref="H11:H12"/>
    <mergeCell ref="I11:K11"/>
    <mergeCell ref="B11:B12"/>
    <mergeCell ref="I3:K3"/>
    <mergeCell ref="A3:A4"/>
    <mergeCell ref="H3:H4"/>
    <mergeCell ref="C3:C4"/>
    <mergeCell ref="D3:F3"/>
    <mergeCell ref="B3:B4"/>
  </mergeCells>
  <phoneticPr fontId="4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-0.249977111117893"/>
  </sheetPr>
  <dimension ref="A1:J25"/>
  <sheetViews>
    <sheetView view="pageBreakPreview" zoomScaleNormal="100" zoomScaleSheetLayoutView="100" workbookViewId="0">
      <selection activeCell="C2" sqref="C2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403" t="s">
        <v>301</v>
      </c>
      <c r="B1" s="403"/>
      <c r="C1" s="403"/>
      <c r="D1" s="403"/>
      <c r="E1" s="403"/>
      <c r="F1" s="403"/>
      <c r="G1" s="3"/>
      <c r="H1" s="3"/>
      <c r="I1" s="10"/>
      <c r="J1" s="10"/>
    </row>
    <row r="2" spans="1:10" ht="54.75" thickBot="1" x14ac:dyDescent="0.4">
      <c r="A2" s="121" t="s">
        <v>20</v>
      </c>
      <c r="B2" s="36" t="s">
        <v>51</v>
      </c>
      <c r="C2" s="36" t="s">
        <v>191</v>
      </c>
      <c r="D2" s="36" t="s">
        <v>53</v>
      </c>
      <c r="E2" s="36" t="s">
        <v>54</v>
      </c>
      <c r="F2" s="78" t="s">
        <v>92</v>
      </c>
      <c r="G2" s="14"/>
      <c r="H2" s="14"/>
    </row>
    <row r="3" spans="1:10" ht="18" x14ac:dyDescent="0.35">
      <c r="A3" s="70" t="s">
        <v>236</v>
      </c>
      <c r="B3" s="70" t="s">
        <v>237</v>
      </c>
      <c r="C3" s="64" t="s">
        <v>234</v>
      </c>
      <c r="D3" s="122">
        <v>43048</v>
      </c>
      <c r="E3" s="122">
        <v>43795</v>
      </c>
      <c r="F3" s="64" t="s">
        <v>235</v>
      </c>
      <c r="G3" s="11"/>
      <c r="H3" s="11"/>
    </row>
    <row r="4" spans="1:10" ht="18" x14ac:dyDescent="0.35">
      <c r="A4" s="70"/>
      <c r="B4" s="70"/>
      <c r="C4" s="70"/>
      <c r="D4" s="70"/>
      <c r="E4" s="70"/>
      <c r="F4" s="97"/>
      <c r="G4" s="11"/>
      <c r="H4" s="11"/>
    </row>
    <row r="5" spans="1:10" ht="18" x14ac:dyDescent="0.35">
      <c r="A5" s="70"/>
      <c r="B5" s="70"/>
      <c r="C5" s="70"/>
      <c r="D5" s="70"/>
      <c r="E5" s="70"/>
      <c r="F5" s="97"/>
      <c r="G5" s="11"/>
      <c r="H5" s="11"/>
    </row>
    <row r="6" spans="1:10" ht="12.75" customHeight="1" thickBot="1" x14ac:dyDescent="0.4">
      <c r="A6" s="52"/>
      <c r="B6" s="52"/>
      <c r="C6" s="52"/>
      <c r="D6" s="52"/>
      <c r="E6" s="52"/>
      <c r="F6" s="123"/>
      <c r="G6" s="11"/>
      <c r="H6" s="11"/>
    </row>
    <row r="7" spans="1:10" ht="64.5" customHeight="1" thickBot="1" x14ac:dyDescent="0.4">
      <c r="A7" s="51"/>
      <c r="B7" s="124" t="s">
        <v>55</v>
      </c>
      <c r="C7" s="125"/>
      <c r="D7" s="96" t="s">
        <v>56</v>
      </c>
      <c r="E7" s="52"/>
      <c r="F7" s="123"/>
      <c r="G7" s="11"/>
      <c r="H7" s="11"/>
    </row>
    <row r="8" spans="1:10" ht="18" x14ac:dyDescent="0.35">
      <c r="A8" s="51"/>
      <c r="B8" s="70" t="s">
        <v>334</v>
      </c>
      <c r="C8" s="126">
        <v>1</v>
      </c>
      <c r="D8" s="64">
        <v>0</v>
      </c>
      <c r="E8" s="52"/>
      <c r="F8" s="52"/>
      <c r="G8" s="5"/>
      <c r="H8" s="5"/>
    </row>
    <row r="9" spans="1:10" ht="18" x14ac:dyDescent="0.35">
      <c r="A9" s="51"/>
      <c r="B9" s="70" t="s">
        <v>335</v>
      </c>
      <c r="C9" s="127">
        <v>0</v>
      </c>
      <c r="D9" s="65">
        <v>0</v>
      </c>
      <c r="E9" s="52"/>
      <c r="F9" s="52"/>
      <c r="G9" s="5"/>
      <c r="H9" s="5"/>
    </row>
    <row r="10" spans="1:10" ht="18" x14ac:dyDescent="0.35">
      <c r="A10" s="51"/>
      <c r="B10" s="70" t="s">
        <v>336</v>
      </c>
      <c r="C10" s="127">
        <v>1</v>
      </c>
      <c r="D10" s="65">
        <v>0</v>
      </c>
      <c r="E10" s="52"/>
      <c r="F10" s="52"/>
      <c r="G10" s="5"/>
      <c r="H10" s="5"/>
    </row>
    <row r="11" spans="1:10" ht="18" x14ac:dyDescent="0.35">
      <c r="A11" s="51"/>
      <c r="B11" s="66" t="s">
        <v>136</v>
      </c>
      <c r="C11" s="127">
        <v>0</v>
      </c>
      <c r="D11" s="65">
        <v>0</v>
      </c>
      <c r="E11" s="52"/>
      <c r="F11" s="52"/>
      <c r="G11" s="5"/>
      <c r="H11" s="5"/>
    </row>
    <row r="12" spans="1:10" ht="18" x14ac:dyDescent="0.35">
      <c r="A12" s="51"/>
      <c r="B12" s="66" t="s">
        <v>18</v>
      </c>
      <c r="C12" s="127">
        <v>0</v>
      </c>
      <c r="D12" s="65">
        <v>0</v>
      </c>
      <c r="E12" s="52"/>
      <c r="F12" s="52"/>
      <c r="G12" s="5"/>
      <c r="H12" s="5"/>
    </row>
    <row r="13" spans="1:10" ht="18" x14ac:dyDescent="0.35">
      <c r="A13" s="51"/>
      <c r="B13" s="66" t="s">
        <v>19</v>
      </c>
      <c r="C13" s="127">
        <v>0</v>
      </c>
      <c r="D13" s="65">
        <v>0</v>
      </c>
      <c r="E13" s="52"/>
      <c r="F13" s="52"/>
    </row>
    <row r="14" spans="1:10" ht="18" x14ac:dyDescent="0.35">
      <c r="A14" s="51"/>
      <c r="B14" s="66" t="s">
        <v>101</v>
      </c>
      <c r="C14" s="127">
        <v>0</v>
      </c>
      <c r="D14" s="65">
        <v>0</v>
      </c>
      <c r="E14" s="52"/>
      <c r="F14" s="52"/>
    </row>
    <row r="15" spans="1:10" ht="9.75" customHeight="1" thickBot="1" x14ac:dyDescent="0.4">
      <c r="A15" s="51"/>
      <c r="B15" s="52"/>
      <c r="C15" s="128"/>
      <c r="D15" s="52"/>
      <c r="E15" s="52"/>
      <c r="F15" s="52"/>
    </row>
    <row r="16" spans="1:10" ht="31.5" customHeight="1" thickBot="1" x14ac:dyDescent="0.4">
      <c r="A16" s="51"/>
      <c r="B16" s="121" t="s">
        <v>134</v>
      </c>
      <c r="C16" s="63" t="s">
        <v>135</v>
      </c>
      <c r="D16" s="51"/>
      <c r="E16" s="52"/>
      <c r="F16" s="52"/>
    </row>
    <row r="17" spans="1:6" ht="32.25" customHeight="1" x14ac:dyDescent="0.35">
      <c r="A17" s="51"/>
      <c r="B17" s="129">
        <v>1</v>
      </c>
      <c r="C17" s="64">
        <v>67</v>
      </c>
      <c r="D17" s="52"/>
      <c r="E17" s="52"/>
      <c r="F17" s="52"/>
    </row>
    <row r="18" spans="1:6" x14ac:dyDescent="0.25">
      <c r="D18" s="12"/>
    </row>
    <row r="25" spans="1:6" x14ac:dyDescent="0.25">
      <c r="C25" s="1"/>
    </row>
  </sheetData>
  <mergeCells count="1">
    <mergeCell ref="A1:F1"/>
  </mergeCells>
  <phoneticPr fontId="4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 tint="-0.249977111117893"/>
  </sheetPr>
  <dimension ref="A1:G19"/>
  <sheetViews>
    <sheetView view="pageBreakPreview" zoomScaleNormal="100" zoomScaleSheetLayoutView="100" workbookViewId="0">
      <selection activeCell="C2" sqref="C2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404" t="s">
        <v>300</v>
      </c>
      <c r="B1" s="404"/>
      <c r="C1" s="404"/>
      <c r="D1" s="404"/>
      <c r="E1" s="404"/>
      <c r="F1" s="404"/>
      <c r="G1" s="18"/>
    </row>
    <row r="2" spans="1:7" ht="54.75" thickBot="1" x14ac:dyDescent="0.4">
      <c r="A2" s="106" t="s">
        <v>20</v>
      </c>
      <c r="B2" s="88" t="s">
        <v>51</v>
      </c>
      <c r="C2" s="88" t="s">
        <v>191</v>
      </c>
      <c r="D2" s="88" t="s">
        <v>53</v>
      </c>
      <c r="E2" s="88" t="s">
        <v>151</v>
      </c>
      <c r="F2" s="107" t="s">
        <v>92</v>
      </c>
      <c r="G2" s="8"/>
    </row>
    <row r="3" spans="1:7" ht="18" x14ac:dyDescent="0.35">
      <c r="A3" s="91">
        <v>1</v>
      </c>
      <c r="B3" s="308" t="s">
        <v>337</v>
      </c>
      <c r="C3" s="309" t="s">
        <v>338</v>
      </c>
      <c r="D3" s="310">
        <v>43419</v>
      </c>
      <c r="E3" s="310">
        <v>43865</v>
      </c>
      <c r="F3" s="311" t="s">
        <v>235</v>
      </c>
      <c r="G3" s="11"/>
    </row>
    <row r="4" spans="1:7" ht="18" x14ac:dyDescent="0.35">
      <c r="A4" s="92"/>
      <c r="B4" s="92"/>
      <c r="C4" s="92"/>
      <c r="D4" s="92"/>
      <c r="E4" s="92"/>
      <c r="F4" s="109"/>
      <c r="G4" s="11"/>
    </row>
    <row r="5" spans="1:7" ht="18" x14ac:dyDescent="0.35">
      <c r="A5" s="92"/>
      <c r="B5" s="92"/>
      <c r="C5" s="92"/>
      <c r="D5" s="92"/>
      <c r="E5" s="92"/>
      <c r="F5" s="109"/>
      <c r="G5" s="11"/>
    </row>
    <row r="6" spans="1:7" ht="18" x14ac:dyDescent="0.35">
      <c r="A6" s="92"/>
      <c r="B6" s="92"/>
      <c r="C6" s="92"/>
      <c r="D6" s="92"/>
      <c r="E6" s="92"/>
      <c r="F6" s="109"/>
      <c r="G6" s="11"/>
    </row>
    <row r="7" spans="1:7" ht="18" x14ac:dyDescent="0.35">
      <c r="A7" s="92"/>
      <c r="B7" s="92"/>
      <c r="C7" s="92"/>
      <c r="D7" s="92"/>
      <c r="E7" s="92"/>
      <c r="F7" s="109"/>
      <c r="G7" s="11"/>
    </row>
    <row r="8" spans="1:7" ht="18.75" thickBot="1" x14ac:dyDescent="0.4">
      <c r="A8" s="93"/>
      <c r="B8" s="93"/>
      <c r="C8" s="93"/>
      <c r="D8" s="93"/>
      <c r="E8" s="93"/>
      <c r="F8" s="110"/>
      <c r="G8" s="5"/>
    </row>
    <row r="9" spans="1:7" ht="53.25" customHeight="1" thickBot="1" x14ac:dyDescent="0.4">
      <c r="A9" s="111"/>
      <c r="B9" s="112" t="s">
        <v>57</v>
      </c>
      <c r="C9" s="113"/>
      <c r="D9" s="114" t="s">
        <v>56</v>
      </c>
      <c r="E9" s="93"/>
      <c r="F9" s="110"/>
      <c r="G9" s="5"/>
    </row>
    <row r="10" spans="1:7" ht="18" x14ac:dyDescent="0.35">
      <c r="A10" s="111"/>
      <c r="B10" s="91" t="s">
        <v>334</v>
      </c>
      <c r="C10" s="115">
        <v>1</v>
      </c>
      <c r="D10" s="108">
        <v>0</v>
      </c>
      <c r="E10" s="93"/>
      <c r="F10" s="93"/>
      <c r="G10" s="5"/>
    </row>
    <row r="11" spans="1:7" ht="18" x14ac:dyDescent="0.35">
      <c r="A11" s="111"/>
      <c r="B11" s="91" t="s">
        <v>335</v>
      </c>
      <c r="C11" s="116">
        <v>0</v>
      </c>
      <c r="D11" s="117">
        <v>0</v>
      </c>
      <c r="E11" s="93"/>
      <c r="F11" s="93"/>
      <c r="G11" s="5"/>
    </row>
    <row r="12" spans="1:7" ht="18" x14ac:dyDescent="0.35">
      <c r="A12" s="111"/>
      <c r="B12" s="91" t="s">
        <v>336</v>
      </c>
      <c r="C12" s="116">
        <v>1</v>
      </c>
      <c r="D12" s="117">
        <v>0</v>
      </c>
      <c r="E12" s="93"/>
      <c r="F12" s="93"/>
      <c r="G12" s="5"/>
    </row>
    <row r="13" spans="1:7" ht="18" x14ac:dyDescent="0.35">
      <c r="A13" s="111"/>
      <c r="B13" s="92" t="s">
        <v>136</v>
      </c>
      <c r="C13" s="116">
        <v>0</v>
      </c>
      <c r="D13" s="117">
        <v>0</v>
      </c>
      <c r="E13" s="93"/>
      <c r="F13" s="93"/>
      <c r="G13" s="5"/>
    </row>
    <row r="14" spans="1:7" ht="18" x14ac:dyDescent="0.35">
      <c r="A14" s="111"/>
      <c r="B14" s="92" t="s">
        <v>18</v>
      </c>
      <c r="C14" s="116">
        <v>0</v>
      </c>
      <c r="D14" s="117">
        <v>0</v>
      </c>
      <c r="E14" s="93"/>
      <c r="F14" s="93"/>
      <c r="G14" s="5"/>
    </row>
    <row r="15" spans="1:7" ht="18" x14ac:dyDescent="0.35">
      <c r="A15" s="111"/>
      <c r="B15" s="92" t="s">
        <v>19</v>
      </c>
      <c r="C15" s="116">
        <v>0</v>
      </c>
      <c r="D15" s="117">
        <v>0</v>
      </c>
      <c r="E15" s="93"/>
      <c r="F15" s="93"/>
    </row>
    <row r="16" spans="1:7" ht="18.75" thickBot="1" x14ac:dyDescent="0.4">
      <c r="A16" s="111"/>
      <c r="B16" s="92" t="s">
        <v>101</v>
      </c>
      <c r="C16" s="116">
        <v>0</v>
      </c>
      <c r="D16" s="117">
        <v>0</v>
      </c>
      <c r="E16" s="93"/>
      <c r="F16" s="93"/>
    </row>
    <row r="17" spans="1:6" ht="31.5" customHeight="1" thickBot="1" x14ac:dyDescent="0.4">
      <c r="A17" s="111"/>
      <c r="B17" s="106" t="s">
        <v>137</v>
      </c>
      <c r="C17" s="118" t="s">
        <v>138</v>
      </c>
      <c r="D17" s="51"/>
      <c r="E17" s="93"/>
      <c r="F17" s="93"/>
    </row>
    <row r="18" spans="1:6" ht="29.25" customHeight="1" x14ac:dyDescent="0.35">
      <c r="A18" s="111"/>
      <c r="B18" s="119">
        <v>1</v>
      </c>
      <c r="C18" s="120">
        <v>49</v>
      </c>
      <c r="D18" s="93"/>
      <c r="E18" s="93"/>
      <c r="F18" s="93"/>
    </row>
    <row r="19" spans="1:6" x14ac:dyDescent="0.25">
      <c r="D19" s="12"/>
    </row>
  </sheetData>
  <mergeCells count="1">
    <mergeCell ref="A1:F1"/>
  </mergeCells>
  <phoneticPr fontId="4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6" tint="-0.249977111117893"/>
    <pageSetUpPr fitToPage="1"/>
  </sheetPr>
  <dimension ref="A1:J20"/>
  <sheetViews>
    <sheetView view="pageBreakPreview" zoomScaleNormal="100" zoomScaleSheetLayoutView="100" workbookViewId="0">
      <selection activeCell="D2" sqref="D2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3.25" thickBot="1" x14ac:dyDescent="0.3">
      <c r="A1" s="406" t="s">
        <v>299</v>
      </c>
      <c r="B1" s="406"/>
      <c r="C1" s="406"/>
      <c r="D1" s="406"/>
      <c r="E1" s="406"/>
      <c r="F1" s="406"/>
      <c r="G1" s="406"/>
      <c r="H1" s="406"/>
      <c r="I1" s="406"/>
      <c r="J1" s="29"/>
    </row>
    <row r="2" spans="1:10" s="3" customFormat="1" ht="174" customHeight="1" thickBot="1" x14ac:dyDescent="0.3">
      <c r="A2" s="35" t="s">
        <v>58</v>
      </c>
      <c r="B2" s="36" t="s">
        <v>118</v>
      </c>
      <c r="C2" s="36" t="s">
        <v>59</v>
      </c>
      <c r="D2" s="36" t="s">
        <v>121</v>
      </c>
      <c r="E2" s="36" t="s">
        <v>60</v>
      </c>
      <c r="F2" s="36" t="s">
        <v>61</v>
      </c>
      <c r="G2" s="36" t="s">
        <v>62</v>
      </c>
      <c r="H2" s="36" t="s">
        <v>63</v>
      </c>
      <c r="I2" s="78" t="s">
        <v>64</v>
      </c>
      <c r="J2" s="13"/>
    </row>
    <row r="3" spans="1:10" ht="18" x14ac:dyDescent="0.35">
      <c r="A3" s="97" t="s">
        <v>139</v>
      </c>
      <c r="B3" s="97">
        <v>2</v>
      </c>
      <c r="C3" s="70">
        <v>2</v>
      </c>
      <c r="D3" s="70">
        <v>0</v>
      </c>
      <c r="E3" s="70">
        <v>5</v>
      </c>
      <c r="F3" s="70">
        <v>0</v>
      </c>
      <c r="G3" s="70">
        <v>0</v>
      </c>
      <c r="H3" s="70">
        <v>0</v>
      </c>
      <c r="I3" s="70">
        <v>2</v>
      </c>
      <c r="J3" s="5"/>
    </row>
    <row r="4" spans="1:10" ht="18" x14ac:dyDescent="0.35">
      <c r="A4" s="98" t="s">
        <v>140</v>
      </c>
      <c r="B4" s="98">
        <v>6</v>
      </c>
      <c r="C4" s="66">
        <v>6</v>
      </c>
      <c r="D4" s="66">
        <v>2</v>
      </c>
      <c r="E4" s="66">
        <v>5</v>
      </c>
      <c r="F4" s="66">
        <v>0</v>
      </c>
      <c r="G4" s="66">
        <v>2</v>
      </c>
      <c r="H4" s="66">
        <v>0</v>
      </c>
      <c r="I4" s="66">
        <v>4</v>
      </c>
      <c r="J4" s="5"/>
    </row>
    <row r="5" spans="1:10" ht="18" x14ac:dyDescent="0.35">
      <c r="A5" s="98" t="s">
        <v>77</v>
      </c>
      <c r="B5" s="98">
        <v>17</v>
      </c>
      <c r="C5" s="66">
        <v>13</v>
      </c>
      <c r="D5" s="66">
        <v>1.2</v>
      </c>
      <c r="E5" s="66">
        <v>4.6500000000000004</v>
      </c>
      <c r="F5" s="66">
        <v>0</v>
      </c>
      <c r="G5" s="66">
        <v>0</v>
      </c>
      <c r="H5" s="66">
        <v>0</v>
      </c>
      <c r="I5" s="66">
        <v>16</v>
      </c>
      <c r="J5" s="5"/>
    </row>
    <row r="6" spans="1:10" ht="18" x14ac:dyDescent="0.35">
      <c r="A6" s="99" t="s">
        <v>29</v>
      </c>
      <c r="B6" s="99">
        <f>SUM(B3:B5)</f>
        <v>25</v>
      </c>
      <c r="C6" s="100">
        <f>+IFERROR(($B$3*C3+$B$4*C4+$B$5*C5)/$B$6,0)</f>
        <v>10.44</v>
      </c>
      <c r="D6" s="100">
        <f>+IFERROR(($B$3*D3+$B$4*D4+$B$5*D5)/$B$6,0)</f>
        <v>1.296</v>
      </c>
      <c r="E6" s="100">
        <f>+IFERROR(($B$3*E3+$B$4*E4+$B$5*E5)/$B$6,0)</f>
        <v>4.7620000000000005</v>
      </c>
      <c r="F6" s="99">
        <f>SUM(F3:F5)</f>
        <v>0</v>
      </c>
      <c r="G6" s="99">
        <f>SUM(G3:G5)</f>
        <v>2</v>
      </c>
      <c r="H6" s="99">
        <f>SUM(H3:H5)</f>
        <v>0</v>
      </c>
      <c r="I6" s="99">
        <f>SUM(I3:I5)</f>
        <v>22</v>
      </c>
      <c r="J6" s="5"/>
    </row>
    <row r="7" spans="1:10" ht="18" x14ac:dyDescent="0.35">
      <c r="A7" s="52"/>
      <c r="B7" s="52"/>
      <c r="C7" s="52"/>
      <c r="D7" s="52"/>
      <c r="E7" s="52"/>
      <c r="F7" s="52"/>
      <c r="G7" s="52"/>
      <c r="H7" s="52"/>
      <c r="I7" s="52"/>
      <c r="J7" s="5"/>
    </row>
    <row r="8" spans="1:10" s="1" customFormat="1" ht="16.5" customHeight="1" thickBot="1" x14ac:dyDescent="0.4">
      <c r="A8" s="405" t="s">
        <v>65</v>
      </c>
      <c r="B8" s="405"/>
      <c r="C8" s="405"/>
      <c r="D8" s="101"/>
      <c r="E8" s="102"/>
      <c r="F8" s="102"/>
      <c r="G8" s="102"/>
      <c r="H8" s="101"/>
      <c r="I8" s="101"/>
      <c r="J8" s="8"/>
    </row>
    <row r="9" spans="1:10" s="1" customFormat="1" ht="36.75" thickBot="1" x14ac:dyDescent="0.4">
      <c r="A9" s="35" t="s">
        <v>66</v>
      </c>
      <c r="B9" s="36" t="s">
        <v>67</v>
      </c>
      <c r="C9" s="78" t="s">
        <v>119</v>
      </c>
      <c r="D9" s="101"/>
      <c r="E9" s="102"/>
      <c r="F9" s="102"/>
      <c r="G9" s="102"/>
      <c r="H9" s="101"/>
      <c r="I9" s="101"/>
      <c r="J9" s="8"/>
    </row>
    <row r="10" spans="1:10" ht="18" x14ac:dyDescent="0.35">
      <c r="A10" s="97" t="s">
        <v>141</v>
      </c>
      <c r="B10" s="97">
        <v>4</v>
      </c>
      <c r="C10" s="103">
        <v>1</v>
      </c>
      <c r="D10" s="52"/>
      <c r="E10" s="51"/>
      <c r="F10" s="51"/>
      <c r="G10" s="51"/>
      <c r="H10" s="52"/>
      <c r="I10" s="52"/>
      <c r="J10" s="5"/>
    </row>
    <row r="11" spans="1:10" ht="18" x14ac:dyDescent="0.35">
      <c r="A11" s="98" t="s">
        <v>142</v>
      </c>
      <c r="B11" s="98">
        <v>7</v>
      </c>
      <c r="C11" s="104">
        <v>6.3</v>
      </c>
      <c r="D11" s="52"/>
      <c r="E11" s="51"/>
      <c r="F11" s="51"/>
      <c r="G11" s="51"/>
      <c r="H11" s="52"/>
      <c r="I11" s="52"/>
      <c r="J11" s="5"/>
    </row>
    <row r="12" spans="1:10" ht="13.5" customHeight="1" x14ac:dyDescent="0.35">
      <c r="A12" s="99" t="s">
        <v>29</v>
      </c>
      <c r="B12" s="83">
        <f>+B10+B11</f>
        <v>11</v>
      </c>
      <c r="C12" s="83">
        <f>+C10+C11</f>
        <v>7.3</v>
      </c>
      <c r="D12" s="51"/>
      <c r="E12" s="51"/>
      <c r="F12" s="51"/>
      <c r="G12" s="51"/>
      <c r="H12" s="51"/>
      <c r="I12" s="51"/>
    </row>
    <row r="13" spans="1:10" ht="15.75" customHeight="1" x14ac:dyDescent="0.35">
      <c r="A13" s="405" t="s">
        <v>201</v>
      </c>
      <c r="B13" s="405"/>
      <c r="C13" s="405"/>
      <c r="D13" s="51"/>
      <c r="E13" s="51"/>
      <c r="F13" s="51"/>
      <c r="G13" s="51"/>
      <c r="H13" s="51"/>
      <c r="I13" s="51"/>
    </row>
    <row r="14" spans="1:10" ht="18" x14ac:dyDescent="0.35">
      <c r="A14" s="405"/>
      <c r="B14" s="405"/>
      <c r="C14" s="405"/>
      <c r="D14" s="51"/>
      <c r="E14" s="51"/>
      <c r="F14" s="51"/>
      <c r="G14" s="51"/>
      <c r="H14" s="51"/>
      <c r="I14" s="51"/>
    </row>
    <row r="15" spans="1:10" ht="18" x14ac:dyDescent="0.35">
      <c r="A15" s="405"/>
      <c r="B15" s="405"/>
      <c r="C15" s="405"/>
      <c r="D15" s="51"/>
      <c r="E15" s="51"/>
      <c r="F15" s="51"/>
      <c r="G15" s="51"/>
      <c r="H15" s="51"/>
      <c r="I15" s="51"/>
    </row>
    <row r="16" spans="1:10" ht="18.75" thickBot="1" x14ac:dyDescent="0.4">
      <c r="A16" s="407"/>
      <c r="B16" s="407"/>
      <c r="C16" s="405"/>
      <c r="D16" s="51"/>
      <c r="E16" s="51"/>
      <c r="F16" s="51"/>
      <c r="G16" s="51"/>
      <c r="H16" s="51"/>
      <c r="I16" s="51"/>
    </row>
    <row r="17" spans="1:9" ht="18.75" thickBot="1" x14ac:dyDescent="0.4">
      <c r="A17" s="35" t="s">
        <v>197</v>
      </c>
      <c r="B17" s="78" t="s">
        <v>198</v>
      </c>
      <c r="C17" s="105"/>
      <c r="D17" s="51"/>
      <c r="E17" s="51"/>
      <c r="F17" s="51"/>
      <c r="G17" s="51"/>
      <c r="H17" s="51"/>
      <c r="I17" s="51"/>
    </row>
    <row r="18" spans="1:9" ht="18" x14ac:dyDescent="0.35">
      <c r="A18" s="97" t="s">
        <v>195</v>
      </c>
      <c r="B18" s="97">
        <v>0</v>
      </c>
      <c r="C18" s="52"/>
      <c r="D18" s="51"/>
      <c r="E18" s="51"/>
      <c r="F18" s="51"/>
      <c r="G18" s="51"/>
      <c r="H18" s="51"/>
      <c r="I18" s="51"/>
    </row>
    <row r="19" spans="1:9" ht="18" x14ac:dyDescent="0.35">
      <c r="A19" s="98" t="s">
        <v>196</v>
      </c>
      <c r="B19" s="98">
        <v>0</v>
      </c>
      <c r="C19" s="52"/>
      <c r="D19" s="51"/>
      <c r="E19" s="51"/>
      <c r="F19" s="51"/>
      <c r="G19" s="51"/>
      <c r="H19" s="51"/>
      <c r="I19" s="51"/>
    </row>
    <row r="20" spans="1:9" ht="18" x14ac:dyDescent="0.35">
      <c r="A20" s="99" t="s">
        <v>29</v>
      </c>
      <c r="B20" s="83">
        <f>+B18+B19</f>
        <v>0</v>
      </c>
      <c r="C20" s="93"/>
      <c r="D20" s="51"/>
      <c r="E20" s="51"/>
      <c r="F20" s="51"/>
      <c r="G20" s="51"/>
      <c r="H20" s="51"/>
      <c r="I20" s="51"/>
    </row>
  </sheetData>
  <mergeCells count="3">
    <mergeCell ref="A8:C8"/>
    <mergeCell ref="A1:I1"/>
    <mergeCell ref="A13:C16"/>
  </mergeCells>
  <phoneticPr fontId="4" type="noConversion"/>
  <pageMargins left="0.75" right="0.75" top="1" bottom="1" header="0.4921259845" footer="0.4921259845"/>
  <pageSetup paperSize="9" scale="87" fitToWidth="0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6" tint="-0.249977111117893"/>
  </sheetPr>
  <dimension ref="A1:S22"/>
  <sheetViews>
    <sheetView view="pageBreakPreview" zoomScaleNormal="100" zoomScaleSheetLayoutView="100" workbookViewId="0">
      <selection activeCell="P8" sqref="P8"/>
    </sheetView>
  </sheetViews>
  <sheetFormatPr defaultRowHeight="15.75" x14ac:dyDescent="0.2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 x14ac:dyDescent="0.25">
      <c r="A1" s="403" t="s">
        <v>102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15"/>
      <c r="O1" s="15"/>
      <c r="P1" s="15"/>
      <c r="Q1" s="15"/>
      <c r="R1" s="15"/>
      <c r="S1" s="15"/>
    </row>
    <row r="2" spans="1:19" ht="18.75" thickBot="1" x14ac:dyDescent="0.4">
      <c r="A2" s="51" t="s">
        <v>298</v>
      </c>
      <c r="B2" s="51"/>
      <c r="C2" s="34"/>
      <c r="D2" s="34"/>
      <c r="E2" s="51"/>
      <c r="F2" s="51"/>
      <c r="G2" s="51"/>
      <c r="H2" s="452"/>
      <c r="I2" s="452"/>
      <c r="J2" s="452"/>
      <c r="K2" s="452"/>
      <c r="L2" s="452"/>
      <c r="M2" s="452"/>
    </row>
    <row r="3" spans="1:19" s="4" customFormat="1" ht="66.75" customHeight="1" thickBot="1" x14ac:dyDescent="0.3">
      <c r="A3" s="331" t="s">
        <v>25</v>
      </c>
      <c r="B3" s="333" t="s">
        <v>29</v>
      </c>
      <c r="C3" s="333" t="s">
        <v>68</v>
      </c>
      <c r="D3" s="333" t="s">
        <v>69</v>
      </c>
      <c r="E3" s="333" t="s">
        <v>122</v>
      </c>
      <c r="F3" s="333" t="s">
        <v>124</v>
      </c>
      <c r="G3" s="78" t="s">
        <v>123</v>
      </c>
      <c r="H3" s="333" t="s">
        <v>186</v>
      </c>
      <c r="I3" s="331" t="s">
        <v>68</v>
      </c>
      <c r="J3" s="333" t="s">
        <v>69</v>
      </c>
      <c r="K3" s="333" t="s">
        <v>122</v>
      </c>
      <c r="L3" s="333" t="s">
        <v>124</v>
      </c>
      <c r="M3" s="78" t="s">
        <v>123</v>
      </c>
    </row>
    <row r="4" spans="1:19" s="4" customFormat="1" ht="18.75" thickBot="1" x14ac:dyDescent="0.3">
      <c r="A4" s="453" t="s">
        <v>204</v>
      </c>
      <c r="B4" s="454">
        <f>SUM(C4:G4)</f>
        <v>35.550000000000004</v>
      </c>
      <c r="C4" s="455">
        <v>5.15</v>
      </c>
      <c r="D4" s="455">
        <v>12.8</v>
      </c>
      <c r="E4" s="455"/>
      <c r="F4" s="455">
        <v>16</v>
      </c>
      <c r="G4" s="456">
        <v>1.6</v>
      </c>
      <c r="H4" s="457">
        <f t="shared" ref="H4:H15" si="0">SUM(I4:M4)</f>
        <v>10.85</v>
      </c>
      <c r="I4" s="458">
        <v>0.35</v>
      </c>
      <c r="J4" s="458">
        <v>1</v>
      </c>
      <c r="K4" s="458"/>
      <c r="L4" s="458">
        <v>8.5</v>
      </c>
      <c r="M4" s="458">
        <v>1</v>
      </c>
    </row>
    <row r="5" spans="1:19" s="4" customFormat="1" ht="18.75" thickBot="1" x14ac:dyDescent="0.3">
      <c r="A5" s="459" t="s">
        <v>206</v>
      </c>
      <c r="B5" s="460">
        <v>58.5</v>
      </c>
      <c r="C5" s="332">
        <v>12.4</v>
      </c>
      <c r="D5" s="461">
        <v>10.9</v>
      </c>
      <c r="E5" s="332"/>
      <c r="F5" s="461">
        <v>29.7</v>
      </c>
      <c r="G5" s="332">
        <v>5.5</v>
      </c>
      <c r="H5" s="462">
        <v>23.7</v>
      </c>
      <c r="I5" s="463">
        <v>5.8</v>
      </c>
      <c r="J5" s="464">
        <v>5</v>
      </c>
      <c r="K5" s="463"/>
      <c r="L5" s="464">
        <v>11.3</v>
      </c>
      <c r="M5" s="463">
        <v>1.6</v>
      </c>
    </row>
    <row r="6" spans="1:19" s="4" customFormat="1" ht="18.75" thickBot="1" x14ac:dyDescent="0.3">
      <c r="A6" s="465" t="s">
        <v>208</v>
      </c>
      <c r="B6" s="460">
        <v>33.799999999999997</v>
      </c>
      <c r="C6" s="332">
        <v>6.5</v>
      </c>
      <c r="D6" s="461">
        <v>8.8000000000000007</v>
      </c>
      <c r="E6" s="332"/>
      <c r="F6" s="461">
        <v>14.5</v>
      </c>
      <c r="G6" s="332">
        <v>4</v>
      </c>
      <c r="H6" s="466">
        <v>6.5</v>
      </c>
      <c r="I6" s="467">
        <v>0.5</v>
      </c>
      <c r="J6" s="467"/>
      <c r="K6" s="468"/>
      <c r="L6" s="468">
        <v>5</v>
      </c>
      <c r="M6" s="468">
        <v>1</v>
      </c>
    </row>
    <row r="7" spans="1:19" s="4" customFormat="1" ht="18.75" thickBot="1" x14ac:dyDescent="0.3">
      <c r="A7" s="465"/>
      <c r="B7" s="469">
        <f t="shared" ref="B7:B15" si="1">SUM(C7:G7)</f>
        <v>0</v>
      </c>
      <c r="C7" s="470"/>
      <c r="D7" s="456"/>
      <c r="E7" s="470"/>
      <c r="F7" s="456"/>
      <c r="G7" s="470"/>
      <c r="H7" s="454">
        <f t="shared" si="0"/>
        <v>0</v>
      </c>
      <c r="I7" s="455"/>
      <c r="J7" s="455"/>
      <c r="K7" s="455"/>
      <c r="L7" s="455"/>
      <c r="M7" s="455"/>
    </row>
    <row r="8" spans="1:19" s="4" customFormat="1" ht="18.75" thickBot="1" x14ac:dyDescent="0.3">
      <c r="A8" s="453"/>
      <c r="B8" s="454">
        <f t="shared" si="1"/>
        <v>0</v>
      </c>
      <c r="C8" s="455"/>
      <c r="D8" s="455"/>
      <c r="E8" s="455"/>
      <c r="F8" s="455"/>
      <c r="G8" s="456"/>
      <c r="H8" s="457">
        <f t="shared" si="0"/>
        <v>0</v>
      </c>
      <c r="I8" s="455"/>
      <c r="J8" s="455"/>
      <c r="K8" s="455"/>
      <c r="L8" s="455"/>
      <c r="M8" s="455"/>
    </row>
    <row r="9" spans="1:19" s="4" customFormat="1" ht="18.75" thickBot="1" x14ac:dyDescent="0.3">
      <c r="A9" s="453"/>
      <c r="B9" s="454">
        <f t="shared" si="1"/>
        <v>0</v>
      </c>
      <c r="C9" s="455"/>
      <c r="D9" s="455"/>
      <c r="E9" s="455"/>
      <c r="F9" s="455"/>
      <c r="G9" s="456"/>
      <c r="H9" s="457">
        <f t="shared" si="0"/>
        <v>0</v>
      </c>
      <c r="I9" s="455"/>
      <c r="J9" s="455"/>
      <c r="K9" s="455"/>
      <c r="L9" s="455"/>
      <c r="M9" s="455"/>
    </row>
    <row r="10" spans="1:19" s="4" customFormat="1" ht="18.75" thickBot="1" x14ac:dyDescent="0.3">
      <c r="A10" s="453"/>
      <c r="B10" s="454">
        <f t="shared" si="1"/>
        <v>0</v>
      </c>
      <c r="C10" s="455"/>
      <c r="D10" s="455"/>
      <c r="E10" s="455"/>
      <c r="F10" s="455"/>
      <c r="G10" s="456"/>
      <c r="H10" s="457">
        <f t="shared" si="0"/>
        <v>0</v>
      </c>
      <c r="I10" s="455"/>
      <c r="J10" s="455"/>
      <c r="K10" s="455"/>
      <c r="L10" s="455"/>
      <c r="M10" s="455"/>
    </row>
    <row r="11" spans="1:19" s="4" customFormat="1" ht="18.75" thickBot="1" x14ac:dyDescent="0.3">
      <c r="A11" s="453"/>
      <c r="B11" s="454">
        <f t="shared" si="1"/>
        <v>0</v>
      </c>
      <c r="C11" s="455"/>
      <c r="D11" s="455"/>
      <c r="E11" s="455"/>
      <c r="F11" s="455"/>
      <c r="G11" s="456"/>
      <c r="H11" s="457">
        <f t="shared" si="0"/>
        <v>0</v>
      </c>
      <c r="I11" s="455"/>
      <c r="J11" s="455"/>
      <c r="K11" s="455"/>
      <c r="L11" s="455"/>
      <c r="M11" s="455"/>
    </row>
    <row r="12" spans="1:19" s="4" customFormat="1" ht="18.75" thickBot="1" x14ac:dyDescent="0.3">
      <c r="A12" s="453"/>
      <c r="B12" s="454">
        <f t="shared" si="1"/>
        <v>0</v>
      </c>
      <c r="C12" s="455"/>
      <c r="D12" s="455"/>
      <c r="E12" s="455"/>
      <c r="F12" s="455"/>
      <c r="G12" s="456"/>
      <c r="H12" s="457">
        <f t="shared" si="0"/>
        <v>0</v>
      </c>
      <c r="I12" s="455"/>
      <c r="J12" s="455"/>
      <c r="K12" s="455"/>
      <c r="L12" s="455"/>
      <c r="M12" s="455"/>
    </row>
    <row r="13" spans="1:19" s="4" customFormat="1" ht="18.75" thickBot="1" x14ac:dyDescent="0.3">
      <c r="A13" s="453"/>
      <c r="B13" s="454">
        <f t="shared" si="1"/>
        <v>0</v>
      </c>
      <c r="C13" s="455"/>
      <c r="D13" s="455"/>
      <c r="E13" s="455"/>
      <c r="F13" s="455"/>
      <c r="G13" s="456"/>
      <c r="H13" s="457">
        <f t="shared" si="0"/>
        <v>0</v>
      </c>
      <c r="I13" s="455"/>
      <c r="J13" s="455"/>
      <c r="K13" s="455"/>
      <c r="L13" s="455"/>
      <c r="M13" s="455"/>
    </row>
    <row r="14" spans="1:19" s="4" customFormat="1" ht="18.75" thickBot="1" x14ac:dyDescent="0.3">
      <c r="A14" s="453"/>
      <c r="B14" s="454">
        <f t="shared" si="1"/>
        <v>0</v>
      </c>
      <c r="C14" s="455"/>
      <c r="D14" s="455"/>
      <c r="E14" s="455"/>
      <c r="F14" s="455"/>
      <c r="G14" s="456"/>
      <c r="H14" s="457">
        <f t="shared" si="0"/>
        <v>0</v>
      </c>
      <c r="I14" s="455"/>
      <c r="J14" s="455"/>
      <c r="K14" s="455"/>
      <c r="L14" s="455"/>
      <c r="M14" s="455"/>
    </row>
    <row r="15" spans="1:19" ht="18.75" customHeight="1" thickBot="1" x14ac:dyDescent="0.3">
      <c r="A15" s="471" t="s">
        <v>29</v>
      </c>
      <c r="B15" s="454">
        <f t="shared" si="1"/>
        <v>127.85</v>
      </c>
      <c r="C15" s="472">
        <f>SUM(C4:C14)</f>
        <v>24.05</v>
      </c>
      <c r="D15" s="472">
        <f>SUM(D4:D14)</f>
        <v>32.5</v>
      </c>
      <c r="E15" s="472">
        <f>SUM(E4:E14)</f>
        <v>0</v>
      </c>
      <c r="F15" s="472">
        <f>SUM(F4:F14)</f>
        <v>60.2</v>
      </c>
      <c r="G15" s="473">
        <f>SUM(G4:G14)</f>
        <v>11.1</v>
      </c>
      <c r="H15" s="457">
        <f t="shared" si="0"/>
        <v>41.050000000000004</v>
      </c>
      <c r="I15" s="473">
        <f>SUM(I4:I14)</f>
        <v>6.6499999999999995</v>
      </c>
      <c r="J15" s="474">
        <f>SUM(J4:J14)</f>
        <v>6</v>
      </c>
      <c r="K15" s="472">
        <f>SUM(K4:K14)</f>
        <v>0</v>
      </c>
      <c r="L15" s="472">
        <f>SUM(L4:L14)</f>
        <v>24.8</v>
      </c>
      <c r="M15" s="472">
        <f>SUM(M4:M14)</f>
        <v>3.6</v>
      </c>
    </row>
    <row r="16" spans="1:19" ht="20.25" customHeight="1" thickBot="1" x14ac:dyDescent="0.3">
      <c r="A16" s="471" t="s">
        <v>143</v>
      </c>
      <c r="B16" s="472">
        <v>100</v>
      </c>
      <c r="C16" s="472">
        <f t="shared" ref="C16:H16" si="2">+IFERROR(C15/$B$15,0)*100</f>
        <v>18.811106765741105</v>
      </c>
      <c r="D16" s="472">
        <f t="shared" si="2"/>
        <v>25.420414548298787</v>
      </c>
      <c r="E16" s="472">
        <f t="shared" si="2"/>
        <v>0</v>
      </c>
      <c r="F16" s="472">
        <f t="shared" si="2"/>
        <v>47.086429409464223</v>
      </c>
      <c r="G16" s="472">
        <f t="shared" si="2"/>
        <v>8.6820492764958939</v>
      </c>
      <c r="H16" s="474">
        <f t="shared" si="2"/>
        <v>32.107938991005085</v>
      </c>
      <c r="I16" s="473">
        <f>+IFERROR(I15/$H$15,0)*100</f>
        <v>16.19975639464068</v>
      </c>
      <c r="J16" s="474">
        <f t="shared" ref="J16:M16" si="3">+IFERROR(J15/$H$15,0)*100</f>
        <v>14.616321559074297</v>
      </c>
      <c r="K16" s="472">
        <f t="shared" si="3"/>
        <v>0</v>
      </c>
      <c r="L16" s="472">
        <f t="shared" si="3"/>
        <v>60.414129110840435</v>
      </c>
      <c r="M16" s="472">
        <f t="shared" si="3"/>
        <v>8.7697929354445794</v>
      </c>
    </row>
    <row r="17" spans="1:13" ht="33.75" customHeight="1" thickBot="1" x14ac:dyDescent="0.3">
      <c r="A17" s="475" t="s">
        <v>359</v>
      </c>
      <c r="B17" s="476">
        <v>125.65</v>
      </c>
      <c r="C17" s="477">
        <v>23.55</v>
      </c>
      <c r="D17" s="477">
        <v>33.9</v>
      </c>
      <c r="E17" s="477">
        <v>0</v>
      </c>
      <c r="F17" s="477">
        <v>56</v>
      </c>
      <c r="G17" s="478">
        <v>12.2</v>
      </c>
      <c r="H17" s="479">
        <v>42.45</v>
      </c>
      <c r="I17" s="477">
        <v>6.65</v>
      </c>
      <c r="J17" s="477">
        <v>6</v>
      </c>
      <c r="K17" s="477">
        <v>0</v>
      </c>
      <c r="L17" s="478">
        <v>23.9</v>
      </c>
      <c r="M17" s="479">
        <v>5.9</v>
      </c>
    </row>
    <row r="18" spans="1:13" ht="33.75" customHeight="1" thickBot="1" x14ac:dyDescent="0.3">
      <c r="A18" s="475" t="s">
        <v>360</v>
      </c>
      <c r="B18" s="476">
        <v>100</v>
      </c>
      <c r="C18" s="477">
        <v>18.739999999999998</v>
      </c>
      <c r="D18" s="477">
        <v>26.98</v>
      </c>
      <c r="E18" s="477">
        <v>0</v>
      </c>
      <c r="F18" s="477">
        <v>44.57</v>
      </c>
      <c r="G18" s="478">
        <v>9.7100000000000009</v>
      </c>
      <c r="H18" s="479">
        <v>33.78</v>
      </c>
      <c r="I18" s="477">
        <v>5.29</v>
      </c>
      <c r="J18" s="477">
        <v>4.78</v>
      </c>
      <c r="K18" s="477">
        <v>0</v>
      </c>
      <c r="L18" s="477">
        <v>19.02</v>
      </c>
      <c r="M18" s="477">
        <v>4.7</v>
      </c>
    </row>
    <row r="19" spans="1:13" ht="32.25" customHeight="1" thickBot="1" x14ac:dyDescent="0.3">
      <c r="A19" s="480" t="s">
        <v>357</v>
      </c>
      <c r="B19" s="481">
        <f>+B15-B17</f>
        <v>2.1999999999999886</v>
      </c>
      <c r="C19" s="481">
        <f t="shared" ref="C19:M19" si="4">+C15-C17</f>
        <v>0.5</v>
      </c>
      <c r="D19" s="481">
        <f t="shared" si="4"/>
        <v>-1.3999999999999986</v>
      </c>
      <c r="E19" s="481">
        <f t="shared" si="4"/>
        <v>0</v>
      </c>
      <c r="F19" s="481">
        <f t="shared" si="4"/>
        <v>4.2000000000000028</v>
      </c>
      <c r="G19" s="481">
        <f t="shared" si="4"/>
        <v>-1.0999999999999996</v>
      </c>
      <c r="H19" s="482">
        <f>+H15-H17</f>
        <v>-1.3999999999999986</v>
      </c>
      <c r="I19" s="482">
        <f t="shared" si="4"/>
        <v>0</v>
      </c>
      <c r="J19" s="482">
        <f t="shared" si="4"/>
        <v>0</v>
      </c>
      <c r="K19" s="482">
        <f t="shared" si="4"/>
        <v>0</v>
      </c>
      <c r="L19" s="482">
        <f t="shared" si="4"/>
        <v>0.90000000000000213</v>
      </c>
      <c r="M19" s="482">
        <f t="shared" si="4"/>
        <v>-2.3000000000000003</v>
      </c>
    </row>
    <row r="20" spans="1:13" ht="39" customHeight="1" thickBot="1" x14ac:dyDescent="0.3">
      <c r="A20" s="480" t="s">
        <v>358</v>
      </c>
      <c r="B20" s="483">
        <f>+B16-B18</f>
        <v>0</v>
      </c>
      <c r="C20" s="483">
        <f>+C16-C18</f>
        <v>7.1106765741106415E-2</v>
      </c>
      <c r="D20" s="483">
        <f>+D16-D18</f>
        <v>-1.5595854517012135</v>
      </c>
      <c r="E20" s="483">
        <f t="shared" ref="E20:L20" si="5">+E16-E18</f>
        <v>0</v>
      </c>
      <c r="F20" s="483">
        <f t="shared" si="5"/>
        <v>2.516429409464223</v>
      </c>
      <c r="G20" s="483">
        <f t="shared" si="5"/>
        <v>-1.027950723504107</v>
      </c>
      <c r="H20" s="483">
        <f>+H16-H18</f>
        <v>-1.6720610089949162</v>
      </c>
      <c r="I20" s="483">
        <f t="shared" si="5"/>
        <v>10.909756394640681</v>
      </c>
      <c r="J20" s="483">
        <f t="shared" si="5"/>
        <v>9.8363215590742961</v>
      </c>
      <c r="K20" s="483">
        <f t="shared" si="5"/>
        <v>0</v>
      </c>
      <c r="L20" s="483">
        <f t="shared" si="5"/>
        <v>41.394129110840439</v>
      </c>
      <c r="M20" s="483">
        <f>+M16-M18</f>
        <v>4.0697929354445792</v>
      </c>
    </row>
    <row r="21" spans="1:13" ht="18" x14ac:dyDescent="0.35">
      <c r="A21" s="484" t="s">
        <v>190</v>
      </c>
      <c r="B21" s="484"/>
      <c r="C21" s="484"/>
      <c r="D21" s="484"/>
      <c r="E21" s="484"/>
      <c r="F21" s="484"/>
      <c r="G21" s="484"/>
      <c r="H21" s="485"/>
      <c r="I21" s="485"/>
      <c r="J21" s="485"/>
      <c r="K21" s="485"/>
      <c r="L21" s="485"/>
      <c r="M21" s="485"/>
    </row>
    <row r="22" spans="1:13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</sheetData>
  <mergeCells count="3">
    <mergeCell ref="A1:M1"/>
    <mergeCell ref="H2:M2"/>
    <mergeCell ref="A21:G21"/>
  </mergeCells>
  <phoneticPr fontId="4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-0.249977111117893"/>
  </sheetPr>
  <dimension ref="A1:K26"/>
  <sheetViews>
    <sheetView view="pageBreakPreview" zoomScaleNormal="100" zoomScaleSheetLayoutView="100" workbookViewId="0">
      <selection activeCell="C3" sqref="C3:C4"/>
    </sheetView>
  </sheetViews>
  <sheetFormatPr defaultRowHeight="15.75" x14ac:dyDescent="0.25"/>
  <cols>
    <col min="1" max="2" width="12.625" customWidth="1"/>
    <col min="3" max="3" width="11.375" customWidth="1"/>
    <col min="4" max="11" width="12.625" customWidth="1"/>
  </cols>
  <sheetData>
    <row r="1" spans="1:11" ht="40.5" customHeight="1" x14ac:dyDescent="0.25">
      <c r="A1" s="425" t="s">
        <v>266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</row>
    <row r="2" spans="1:11" ht="18.75" thickBot="1" x14ac:dyDescent="0.4">
      <c r="A2" s="33" t="s">
        <v>267</v>
      </c>
      <c r="B2" s="33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8" x14ac:dyDescent="0.35">
      <c r="A3" s="421" t="s">
        <v>25</v>
      </c>
      <c r="B3" s="417" t="s">
        <v>70</v>
      </c>
      <c r="C3" s="423" t="s">
        <v>186</v>
      </c>
      <c r="D3" s="412" t="s">
        <v>71</v>
      </c>
      <c r="E3" s="413"/>
      <c r="F3" s="414"/>
      <c r="G3" s="419" t="s">
        <v>72</v>
      </c>
      <c r="H3" s="423" t="s">
        <v>186</v>
      </c>
      <c r="I3" s="412" t="s">
        <v>73</v>
      </c>
      <c r="J3" s="413"/>
      <c r="K3" s="414"/>
    </row>
    <row r="4" spans="1:11" ht="36.75" thickBot="1" x14ac:dyDescent="0.3">
      <c r="A4" s="422"/>
      <c r="B4" s="418"/>
      <c r="C4" s="424"/>
      <c r="D4" s="223" t="s">
        <v>15</v>
      </c>
      <c r="E4" s="223" t="s">
        <v>16</v>
      </c>
      <c r="F4" s="224" t="s">
        <v>17</v>
      </c>
      <c r="G4" s="420"/>
      <c r="H4" s="424"/>
      <c r="I4" s="223" t="s">
        <v>15</v>
      </c>
      <c r="J4" s="223" t="s">
        <v>16</v>
      </c>
      <c r="K4" s="224" t="s">
        <v>17</v>
      </c>
    </row>
    <row r="5" spans="1:11" ht="18" x14ac:dyDescent="0.35">
      <c r="A5" s="225" t="s">
        <v>204</v>
      </c>
      <c r="B5" s="226">
        <v>0</v>
      </c>
      <c r="C5" s="227">
        <v>0</v>
      </c>
      <c r="D5" s="227">
        <v>0</v>
      </c>
      <c r="E5" s="227"/>
      <c r="F5" s="228"/>
      <c r="G5" s="226">
        <v>0</v>
      </c>
      <c r="H5" s="227">
        <v>0</v>
      </c>
      <c r="I5" s="227">
        <v>0</v>
      </c>
      <c r="J5" s="227"/>
      <c r="K5" s="228"/>
    </row>
    <row r="6" spans="1:11" ht="18" x14ac:dyDescent="0.35">
      <c r="A6" s="229" t="s">
        <v>206</v>
      </c>
      <c r="B6" s="230">
        <v>3</v>
      </c>
      <c r="C6" s="231">
        <v>3</v>
      </c>
      <c r="D6" s="231">
        <v>21</v>
      </c>
      <c r="E6" s="231"/>
      <c r="F6" s="232"/>
      <c r="G6" s="230">
        <v>8</v>
      </c>
      <c r="H6" s="231">
        <v>5</v>
      </c>
      <c r="I6" s="231">
        <v>36</v>
      </c>
      <c r="J6" s="231"/>
      <c r="K6" s="232"/>
    </row>
    <row r="7" spans="1:11" ht="18" x14ac:dyDescent="0.35">
      <c r="A7" s="229" t="s">
        <v>208</v>
      </c>
      <c r="B7" s="230">
        <v>15</v>
      </c>
      <c r="C7" s="231">
        <v>2</v>
      </c>
      <c r="D7" s="231">
        <v>91</v>
      </c>
      <c r="E7" s="231"/>
      <c r="F7" s="232"/>
      <c r="G7" s="230">
        <v>8</v>
      </c>
      <c r="H7" s="231">
        <v>6</v>
      </c>
      <c r="I7" s="231">
        <v>42</v>
      </c>
      <c r="J7" s="231"/>
      <c r="K7" s="232"/>
    </row>
    <row r="8" spans="1:11" ht="18" x14ac:dyDescent="0.35">
      <c r="A8" s="233"/>
      <c r="B8" s="234"/>
      <c r="C8" s="92"/>
      <c r="D8" s="92"/>
      <c r="E8" s="92"/>
      <c r="F8" s="235"/>
      <c r="G8" s="234"/>
      <c r="H8" s="92"/>
      <c r="I8" s="92"/>
      <c r="J8" s="92"/>
      <c r="K8" s="235"/>
    </row>
    <row r="9" spans="1:11" ht="18" x14ac:dyDescent="0.35">
      <c r="A9" s="233"/>
      <c r="B9" s="234"/>
      <c r="C9" s="92"/>
      <c r="D9" s="92"/>
      <c r="E9" s="92"/>
      <c r="F9" s="235"/>
      <c r="G9" s="234"/>
      <c r="H9" s="92"/>
      <c r="I9" s="92"/>
      <c r="J9" s="92"/>
      <c r="K9" s="235"/>
    </row>
    <row r="10" spans="1:11" ht="18.75" thickBot="1" x14ac:dyDescent="0.4">
      <c r="A10" s="236"/>
      <c r="B10" s="237"/>
      <c r="C10" s="238"/>
      <c r="D10" s="238"/>
      <c r="E10" s="238"/>
      <c r="F10" s="239"/>
      <c r="G10" s="240"/>
      <c r="H10" s="241"/>
      <c r="I10" s="241"/>
      <c r="J10" s="241"/>
      <c r="K10" s="242"/>
    </row>
    <row r="11" spans="1:11" ht="18" customHeight="1" thickBot="1" x14ac:dyDescent="0.4">
      <c r="A11" s="243" t="s">
        <v>29</v>
      </c>
      <c r="B11" s="244">
        <f t="shared" ref="B11:K11" si="0">SUM(B5:B10)</f>
        <v>18</v>
      </c>
      <c r="C11" s="187">
        <f t="shared" si="0"/>
        <v>5</v>
      </c>
      <c r="D11" s="187">
        <f t="shared" si="0"/>
        <v>112</v>
      </c>
      <c r="E11" s="187">
        <f t="shared" si="0"/>
        <v>0</v>
      </c>
      <c r="F11" s="188">
        <f t="shared" si="0"/>
        <v>0</v>
      </c>
      <c r="G11" s="245">
        <f t="shared" si="0"/>
        <v>16</v>
      </c>
      <c r="H11" s="187">
        <f t="shared" si="0"/>
        <v>11</v>
      </c>
      <c r="I11" s="187">
        <f t="shared" si="0"/>
        <v>78</v>
      </c>
      <c r="J11" s="187">
        <f t="shared" si="0"/>
        <v>0</v>
      </c>
      <c r="K11" s="188">
        <f t="shared" si="0"/>
        <v>0</v>
      </c>
    </row>
    <row r="12" spans="1:11" ht="18" x14ac:dyDescent="0.35">
      <c r="A12" s="93"/>
      <c r="B12" s="111"/>
      <c r="C12" s="111"/>
      <c r="D12" s="111"/>
      <c r="E12" s="111"/>
      <c r="F12" s="111"/>
      <c r="G12" s="111"/>
      <c r="H12" s="111"/>
      <c r="I12" s="111"/>
      <c r="J12" s="111"/>
      <c r="K12" s="111"/>
    </row>
    <row r="13" spans="1:11" ht="18.75" thickBot="1" x14ac:dyDescent="0.4">
      <c r="A13" s="246" t="s">
        <v>193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</row>
    <row r="14" spans="1:11" ht="18" x14ac:dyDescent="0.35">
      <c r="A14" s="408" t="s">
        <v>25</v>
      </c>
      <c r="B14" s="417" t="s">
        <v>70</v>
      </c>
      <c r="C14" s="410" t="s">
        <v>186</v>
      </c>
      <c r="D14" s="412" t="s">
        <v>71</v>
      </c>
      <c r="E14" s="413"/>
      <c r="F14" s="414"/>
      <c r="G14" s="419" t="s">
        <v>72</v>
      </c>
      <c r="H14" s="415" t="s">
        <v>186</v>
      </c>
      <c r="I14" s="412" t="s">
        <v>73</v>
      </c>
      <c r="J14" s="413"/>
      <c r="K14" s="414"/>
    </row>
    <row r="15" spans="1:11" ht="36.75" thickBot="1" x14ac:dyDescent="0.3">
      <c r="A15" s="409"/>
      <c r="B15" s="418"/>
      <c r="C15" s="411"/>
      <c r="D15" s="223" t="s">
        <v>15</v>
      </c>
      <c r="E15" s="223" t="s">
        <v>16</v>
      </c>
      <c r="F15" s="224" t="s">
        <v>17</v>
      </c>
      <c r="G15" s="420"/>
      <c r="H15" s="416"/>
      <c r="I15" s="223" t="s">
        <v>15</v>
      </c>
      <c r="J15" s="223" t="s">
        <v>16</v>
      </c>
      <c r="K15" s="224" t="s">
        <v>17</v>
      </c>
    </row>
    <row r="16" spans="1:11" ht="18" x14ac:dyDescent="0.35">
      <c r="A16" s="247" t="s">
        <v>204</v>
      </c>
      <c r="B16" s="248">
        <v>3</v>
      </c>
      <c r="C16" s="249">
        <v>1</v>
      </c>
      <c r="D16" s="250">
        <v>12</v>
      </c>
      <c r="E16" s="129"/>
      <c r="F16" s="251"/>
      <c r="G16" s="248">
        <v>0</v>
      </c>
      <c r="H16" s="252">
        <v>0</v>
      </c>
      <c r="I16" s="250">
        <v>0</v>
      </c>
      <c r="J16" s="129"/>
      <c r="K16" s="251"/>
    </row>
    <row r="17" spans="1:11" ht="18" x14ac:dyDescent="0.35">
      <c r="A17" s="247" t="s">
        <v>206</v>
      </c>
      <c r="B17" s="248">
        <v>6</v>
      </c>
      <c r="C17" s="249">
        <v>4</v>
      </c>
      <c r="D17" s="250">
        <v>23</v>
      </c>
      <c r="E17" s="129"/>
      <c r="F17" s="251"/>
      <c r="G17" s="248">
        <v>15</v>
      </c>
      <c r="H17" s="252">
        <v>5</v>
      </c>
      <c r="I17" s="250">
        <v>58</v>
      </c>
      <c r="J17" s="129"/>
      <c r="K17" s="251"/>
    </row>
    <row r="18" spans="1:11" ht="18" x14ac:dyDescent="0.35">
      <c r="A18" s="253" t="s">
        <v>208</v>
      </c>
      <c r="B18" s="230">
        <v>9</v>
      </c>
      <c r="C18" s="254">
        <v>3</v>
      </c>
      <c r="D18" s="255">
        <v>50</v>
      </c>
      <c r="E18" s="231"/>
      <c r="F18" s="232"/>
      <c r="G18" s="256">
        <v>12</v>
      </c>
      <c r="H18" s="255">
        <v>7</v>
      </c>
      <c r="I18" s="231">
        <v>64</v>
      </c>
      <c r="J18" s="231"/>
      <c r="K18" s="232"/>
    </row>
    <row r="19" spans="1:11" ht="18" x14ac:dyDescent="0.35">
      <c r="A19" s="257"/>
      <c r="B19" s="234"/>
      <c r="C19" s="92"/>
      <c r="D19" s="92"/>
      <c r="E19" s="92"/>
      <c r="F19" s="235"/>
      <c r="G19" s="234"/>
      <c r="H19" s="92"/>
      <c r="I19" s="92"/>
      <c r="J19" s="92"/>
      <c r="K19" s="235"/>
    </row>
    <row r="20" spans="1:11" ht="18" x14ac:dyDescent="0.35">
      <c r="A20" s="257"/>
      <c r="B20" s="234"/>
      <c r="C20" s="92"/>
      <c r="D20" s="92"/>
      <c r="E20" s="92"/>
      <c r="F20" s="235"/>
      <c r="G20" s="234"/>
      <c r="H20" s="92"/>
      <c r="I20" s="92"/>
      <c r="J20" s="92"/>
      <c r="K20" s="235"/>
    </row>
    <row r="21" spans="1:11" ht="18.75" thickBot="1" x14ac:dyDescent="0.4">
      <c r="A21" s="258"/>
      <c r="B21" s="237"/>
      <c r="C21" s="238"/>
      <c r="D21" s="238"/>
      <c r="E21" s="238"/>
      <c r="F21" s="239"/>
      <c r="G21" s="237"/>
      <c r="H21" s="238"/>
      <c r="I21" s="238"/>
      <c r="J21" s="238"/>
      <c r="K21" s="239"/>
    </row>
    <row r="22" spans="1:11" ht="18.75" thickBot="1" x14ac:dyDescent="0.4">
      <c r="A22" s="243" t="s">
        <v>29</v>
      </c>
      <c r="B22" s="244">
        <f t="shared" ref="B22:K22" si="1">SUM(B16:B21)</f>
        <v>18</v>
      </c>
      <c r="C22" s="187">
        <f t="shared" si="1"/>
        <v>8</v>
      </c>
      <c r="D22" s="187">
        <f t="shared" si="1"/>
        <v>85</v>
      </c>
      <c r="E22" s="187">
        <f t="shared" si="1"/>
        <v>0</v>
      </c>
      <c r="F22" s="188">
        <f t="shared" si="1"/>
        <v>0</v>
      </c>
      <c r="G22" s="244">
        <f t="shared" si="1"/>
        <v>27</v>
      </c>
      <c r="H22" s="187">
        <f t="shared" si="1"/>
        <v>12</v>
      </c>
      <c r="I22" s="187">
        <f t="shared" si="1"/>
        <v>122</v>
      </c>
      <c r="J22" s="187">
        <f t="shared" si="1"/>
        <v>0</v>
      </c>
      <c r="K22" s="188">
        <f t="shared" si="1"/>
        <v>0</v>
      </c>
    </row>
    <row r="23" spans="1:11" ht="18.75" thickBot="1" x14ac:dyDescent="0.4">
      <c r="A23" s="259"/>
      <c r="B23" s="93"/>
      <c r="C23" s="93"/>
      <c r="D23" s="93"/>
      <c r="E23" s="93"/>
      <c r="F23" s="93"/>
      <c r="G23" s="93"/>
      <c r="H23" s="93"/>
      <c r="I23" s="93"/>
      <c r="J23" s="93"/>
      <c r="K23" s="93"/>
    </row>
    <row r="24" spans="1:11" ht="18.75" customHeight="1" x14ac:dyDescent="0.35">
      <c r="A24" s="260" t="s">
        <v>5</v>
      </c>
      <c r="B24" s="261">
        <f t="shared" ref="B24:K24" si="2">+B11-B22</f>
        <v>0</v>
      </c>
      <c r="C24" s="182">
        <f t="shared" si="2"/>
        <v>-3</v>
      </c>
      <c r="D24" s="182">
        <f t="shared" si="2"/>
        <v>27</v>
      </c>
      <c r="E24" s="182">
        <f t="shared" si="2"/>
        <v>0</v>
      </c>
      <c r="F24" s="183">
        <f t="shared" si="2"/>
        <v>0</v>
      </c>
      <c r="G24" s="261">
        <f t="shared" si="2"/>
        <v>-11</v>
      </c>
      <c r="H24" s="182">
        <f t="shared" si="2"/>
        <v>-1</v>
      </c>
      <c r="I24" s="182">
        <f t="shared" si="2"/>
        <v>-44</v>
      </c>
      <c r="J24" s="182">
        <f t="shared" si="2"/>
        <v>0</v>
      </c>
      <c r="K24" s="183">
        <f t="shared" si="2"/>
        <v>0</v>
      </c>
    </row>
    <row r="25" spans="1:11" ht="20.25" customHeight="1" thickBot="1" x14ac:dyDescent="0.4">
      <c r="A25" s="262" t="s">
        <v>50</v>
      </c>
      <c r="B25" s="263">
        <f t="shared" ref="B25:K25" si="3">+IFERROR(B24/B22,0)*100</f>
        <v>0</v>
      </c>
      <c r="C25" s="264">
        <f t="shared" si="3"/>
        <v>-37.5</v>
      </c>
      <c r="D25" s="264">
        <f t="shared" si="3"/>
        <v>31.764705882352938</v>
      </c>
      <c r="E25" s="264">
        <f t="shared" si="3"/>
        <v>0</v>
      </c>
      <c r="F25" s="265">
        <f t="shared" si="3"/>
        <v>0</v>
      </c>
      <c r="G25" s="263">
        <f t="shared" si="3"/>
        <v>-40.74074074074074</v>
      </c>
      <c r="H25" s="264">
        <f t="shared" si="3"/>
        <v>-8.3333333333333321</v>
      </c>
      <c r="I25" s="264">
        <f t="shared" si="3"/>
        <v>-36.065573770491802</v>
      </c>
      <c r="J25" s="264">
        <f t="shared" si="3"/>
        <v>0</v>
      </c>
      <c r="K25" s="265">
        <f t="shared" si="3"/>
        <v>0</v>
      </c>
    </row>
    <row r="26" spans="1:11" x14ac:dyDescent="0.25">
      <c r="J26" s="12"/>
      <c r="K26" s="12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-0.249977111117893"/>
  </sheetPr>
  <dimension ref="A1:L9"/>
  <sheetViews>
    <sheetView view="pageBreakPreview" zoomScaleNormal="100" zoomScaleSheetLayoutView="100" workbookViewId="0">
      <selection activeCell="D2" sqref="D2"/>
    </sheetView>
  </sheetViews>
  <sheetFormatPr defaultRowHeight="15.75" x14ac:dyDescent="0.2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 x14ac:dyDescent="0.25">
      <c r="A1" s="382" t="s">
        <v>297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</row>
    <row r="2" spans="1:12" ht="107.25" customHeight="1" x14ac:dyDescent="0.25">
      <c r="A2" s="94" t="s">
        <v>74</v>
      </c>
      <c r="B2" s="94" t="s">
        <v>75</v>
      </c>
      <c r="C2" s="94" t="s">
        <v>189</v>
      </c>
      <c r="D2" s="94" t="s">
        <v>188</v>
      </c>
      <c r="E2" s="94" t="s">
        <v>189</v>
      </c>
      <c r="F2" s="94" t="s">
        <v>125</v>
      </c>
      <c r="G2" s="94" t="s">
        <v>186</v>
      </c>
      <c r="H2" s="94" t="s">
        <v>126</v>
      </c>
      <c r="I2" s="94" t="s">
        <v>186</v>
      </c>
      <c r="J2" s="94" t="s">
        <v>127</v>
      </c>
      <c r="K2" s="94" t="s">
        <v>186</v>
      </c>
      <c r="L2" s="1"/>
    </row>
    <row r="3" spans="1:12" ht="21" customHeight="1" x14ac:dyDescent="0.35">
      <c r="A3" s="65" t="s">
        <v>145</v>
      </c>
      <c r="B3" s="66">
        <v>103</v>
      </c>
      <c r="C3" s="66">
        <v>70</v>
      </c>
      <c r="D3" s="66">
        <v>103</v>
      </c>
      <c r="E3" s="66">
        <v>70</v>
      </c>
      <c r="F3" s="66">
        <v>52</v>
      </c>
      <c r="G3" s="66">
        <v>15</v>
      </c>
      <c r="H3" s="66">
        <v>13</v>
      </c>
      <c r="I3" s="66">
        <v>2</v>
      </c>
      <c r="J3" s="66">
        <v>16</v>
      </c>
      <c r="K3" s="66">
        <v>7</v>
      </c>
    </row>
    <row r="4" spans="1:12" ht="24.75" customHeight="1" x14ac:dyDescent="0.35">
      <c r="A4" s="65" t="s">
        <v>146</v>
      </c>
      <c r="B4" s="66">
        <v>78</v>
      </c>
      <c r="C4" s="66">
        <v>42</v>
      </c>
      <c r="D4" s="66">
        <v>78</v>
      </c>
      <c r="E4" s="66">
        <v>42</v>
      </c>
      <c r="F4" s="66">
        <v>48</v>
      </c>
      <c r="G4" s="66">
        <v>15</v>
      </c>
      <c r="H4" s="66">
        <v>15</v>
      </c>
      <c r="I4" s="66">
        <v>2</v>
      </c>
      <c r="J4" s="66">
        <v>14</v>
      </c>
      <c r="K4" s="66">
        <v>7</v>
      </c>
    </row>
    <row r="5" spans="1:12" ht="19.5" customHeight="1" x14ac:dyDescent="0.35">
      <c r="A5" s="65" t="s">
        <v>147</v>
      </c>
      <c r="B5" s="66">
        <v>16</v>
      </c>
      <c r="C5" s="66">
        <v>5</v>
      </c>
      <c r="D5" s="66">
        <v>15</v>
      </c>
      <c r="E5" s="66">
        <v>5</v>
      </c>
      <c r="F5" s="66">
        <v>12</v>
      </c>
      <c r="G5" s="66">
        <v>5</v>
      </c>
      <c r="H5" s="66">
        <v>8</v>
      </c>
      <c r="I5" s="66">
        <v>4</v>
      </c>
      <c r="J5" s="66">
        <v>1</v>
      </c>
      <c r="K5" s="66">
        <v>0</v>
      </c>
    </row>
    <row r="6" spans="1:12" ht="21" customHeight="1" x14ac:dyDescent="0.35">
      <c r="A6" s="65" t="s">
        <v>148</v>
      </c>
      <c r="B6" s="66">
        <v>0</v>
      </c>
      <c r="C6" s="66">
        <v>0</v>
      </c>
      <c r="D6" s="66">
        <v>0</v>
      </c>
      <c r="E6" s="66">
        <v>0</v>
      </c>
      <c r="F6" s="66">
        <v>0</v>
      </c>
      <c r="G6" s="66">
        <v>0</v>
      </c>
      <c r="H6" s="66">
        <v>0</v>
      </c>
      <c r="I6" s="66">
        <v>0</v>
      </c>
      <c r="J6" s="66">
        <v>0</v>
      </c>
      <c r="K6" s="66">
        <v>0</v>
      </c>
    </row>
    <row r="7" spans="1:12" ht="18.75" customHeight="1" x14ac:dyDescent="0.35">
      <c r="A7" s="95" t="s">
        <v>29</v>
      </c>
      <c r="B7" s="83">
        <f>SUM(B3:B6)</f>
        <v>197</v>
      </c>
      <c r="C7" s="83">
        <f t="shared" ref="C7:E7" si="0">SUM(C3:C6)</f>
        <v>117</v>
      </c>
      <c r="D7" s="83">
        <f t="shared" si="0"/>
        <v>196</v>
      </c>
      <c r="E7" s="83">
        <f t="shared" si="0"/>
        <v>117</v>
      </c>
      <c r="F7" s="83">
        <f t="shared" ref="F7:K7" si="1">SUM(F3:F6)</f>
        <v>112</v>
      </c>
      <c r="G7" s="83">
        <f t="shared" si="1"/>
        <v>35</v>
      </c>
      <c r="H7" s="83">
        <f t="shared" si="1"/>
        <v>36</v>
      </c>
      <c r="I7" s="83">
        <f t="shared" si="1"/>
        <v>8</v>
      </c>
      <c r="J7" s="83">
        <f t="shared" si="1"/>
        <v>31</v>
      </c>
      <c r="K7" s="83">
        <f t="shared" si="1"/>
        <v>14</v>
      </c>
    </row>
    <row r="8" spans="1:12" ht="18" x14ac:dyDescent="0.3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2" x14ac:dyDescent="0.25">
      <c r="A9" s="12"/>
    </row>
  </sheetData>
  <mergeCells count="1">
    <mergeCell ref="A1:K1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6" tint="-0.249977111117893"/>
    <pageSetUpPr fitToPage="1"/>
  </sheetPr>
  <dimension ref="A1:K24"/>
  <sheetViews>
    <sheetView view="pageBreakPreview" zoomScaleNormal="100" zoomScaleSheetLayoutView="100" workbookViewId="0">
      <selection activeCell="C3" sqref="C3"/>
    </sheetView>
  </sheetViews>
  <sheetFormatPr defaultRowHeight="15.75" x14ac:dyDescent="0.25"/>
  <cols>
    <col min="1" max="2" width="10.625" customWidth="1"/>
    <col min="3" max="3" width="12" customWidth="1"/>
    <col min="4" max="11" width="10.625" customWidth="1"/>
  </cols>
  <sheetData>
    <row r="1" spans="1:11" ht="32.25" customHeight="1" x14ac:dyDescent="0.25">
      <c r="A1" s="425" t="s">
        <v>296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</row>
    <row r="2" spans="1:11" ht="17.25" customHeight="1" thickBot="1" x14ac:dyDescent="0.4">
      <c r="A2" s="85" t="s">
        <v>294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spans="1:11" ht="85.5" customHeight="1" thickBot="1" x14ac:dyDescent="0.3">
      <c r="A3" s="87" t="s">
        <v>76</v>
      </c>
      <c r="B3" s="88" t="s">
        <v>6</v>
      </c>
      <c r="C3" s="88" t="s">
        <v>7</v>
      </c>
      <c r="D3" s="89" t="s">
        <v>8</v>
      </c>
      <c r="E3" s="88" t="s">
        <v>9</v>
      </c>
      <c r="F3" s="88" t="s">
        <v>10</v>
      </c>
      <c r="G3" s="88" t="s">
        <v>11</v>
      </c>
      <c r="H3" s="88" t="s">
        <v>182</v>
      </c>
      <c r="I3" s="88" t="s">
        <v>183</v>
      </c>
      <c r="J3" s="89" t="s">
        <v>77</v>
      </c>
      <c r="K3" s="90" t="s">
        <v>29</v>
      </c>
    </row>
    <row r="4" spans="1:11" ht="18" x14ac:dyDescent="0.35">
      <c r="A4" s="91" t="s">
        <v>204</v>
      </c>
      <c r="B4" s="91">
        <v>1</v>
      </c>
      <c r="C4" s="91">
        <v>3</v>
      </c>
      <c r="D4" s="91">
        <v>2</v>
      </c>
      <c r="E4" s="91"/>
      <c r="F4" s="91"/>
      <c r="G4" s="91"/>
      <c r="H4" s="91"/>
      <c r="I4" s="91"/>
      <c r="J4" s="91">
        <v>51</v>
      </c>
      <c r="K4" s="91">
        <v>57</v>
      </c>
    </row>
    <row r="5" spans="1:11" ht="18" x14ac:dyDescent="0.35">
      <c r="A5" s="92" t="s">
        <v>206</v>
      </c>
      <c r="B5" s="92">
        <v>1</v>
      </c>
      <c r="C5" s="92"/>
      <c r="D5" s="92">
        <v>3</v>
      </c>
      <c r="E5" s="92"/>
      <c r="F5" s="92"/>
      <c r="G5" s="92"/>
      <c r="H5" s="92">
        <v>1</v>
      </c>
      <c r="I5" s="92"/>
      <c r="J5" s="92">
        <v>44</v>
      </c>
      <c r="K5" s="92">
        <v>49</v>
      </c>
    </row>
    <row r="6" spans="1:11" ht="18" x14ac:dyDescent="0.35">
      <c r="A6" s="92" t="s">
        <v>208</v>
      </c>
      <c r="B6" s="92">
        <v>1</v>
      </c>
      <c r="C6" s="92"/>
      <c r="D6" s="92">
        <v>2</v>
      </c>
      <c r="E6" s="92"/>
      <c r="F6" s="92"/>
      <c r="G6" s="92"/>
      <c r="H6" s="92"/>
      <c r="I6" s="92"/>
      <c r="J6" s="92">
        <v>24</v>
      </c>
      <c r="K6" s="92">
        <v>27</v>
      </c>
    </row>
    <row r="7" spans="1:11" ht="18" x14ac:dyDescent="0.3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</row>
    <row r="8" spans="1:11" ht="18" x14ac:dyDescent="0.3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</row>
    <row r="9" spans="1:11" ht="18" x14ac:dyDescent="0.3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</row>
    <row r="10" spans="1:11" ht="18" x14ac:dyDescent="0.35">
      <c r="A10" s="83" t="s">
        <v>29</v>
      </c>
      <c r="B10" s="83">
        <f>SUM(B4:B9)</f>
        <v>3</v>
      </c>
      <c r="C10" s="83">
        <f t="shared" ref="C10:I10" si="0">SUM(C4:C9)</f>
        <v>3</v>
      </c>
      <c r="D10" s="83">
        <f t="shared" si="0"/>
        <v>7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1</v>
      </c>
      <c r="I10" s="83">
        <f t="shared" si="0"/>
        <v>0</v>
      </c>
      <c r="J10" s="83">
        <v>119</v>
      </c>
      <c r="K10" s="83">
        <f>SUM(K4:K9)</f>
        <v>133</v>
      </c>
    </row>
    <row r="11" spans="1:11" ht="9.75" customHeight="1" x14ac:dyDescent="0.35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</row>
    <row r="12" spans="1:11" ht="18.75" thickBot="1" x14ac:dyDescent="0.4">
      <c r="A12" s="85" t="s">
        <v>194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</row>
    <row r="13" spans="1:11" ht="90.75" thickBot="1" x14ac:dyDescent="0.3">
      <c r="A13" s="87" t="s">
        <v>76</v>
      </c>
      <c r="B13" s="88" t="s">
        <v>6</v>
      </c>
      <c r="C13" s="88" t="s">
        <v>7</v>
      </c>
      <c r="D13" s="89" t="s">
        <v>8</v>
      </c>
      <c r="E13" s="88" t="s">
        <v>9</v>
      </c>
      <c r="F13" s="88" t="s">
        <v>10</v>
      </c>
      <c r="G13" s="88" t="s">
        <v>11</v>
      </c>
      <c r="H13" s="88" t="s">
        <v>182</v>
      </c>
      <c r="I13" s="88" t="s">
        <v>183</v>
      </c>
      <c r="J13" s="89" t="s">
        <v>77</v>
      </c>
      <c r="K13" s="90" t="s">
        <v>29</v>
      </c>
    </row>
    <row r="14" spans="1:11" ht="18" x14ac:dyDescent="0.35">
      <c r="A14" s="91" t="s">
        <v>204</v>
      </c>
      <c r="B14" s="91">
        <v>1</v>
      </c>
      <c r="C14" s="91">
        <v>1</v>
      </c>
      <c r="D14" s="91">
        <v>3</v>
      </c>
      <c r="E14" s="91"/>
      <c r="F14" s="91"/>
      <c r="G14" s="91"/>
      <c r="H14" s="91"/>
      <c r="I14" s="91"/>
      <c r="J14" s="91">
        <v>53</v>
      </c>
      <c r="K14" s="91">
        <v>58</v>
      </c>
    </row>
    <row r="15" spans="1:11" ht="18" x14ac:dyDescent="0.35">
      <c r="A15" s="92" t="s">
        <v>206</v>
      </c>
      <c r="B15" s="92">
        <v>1</v>
      </c>
      <c r="C15" s="92">
        <v>3</v>
      </c>
      <c r="D15" s="92">
        <v>1</v>
      </c>
      <c r="E15" s="92"/>
      <c r="F15" s="92"/>
      <c r="G15" s="92"/>
      <c r="H15" s="92">
        <v>1</v>
      </c>
      <c r="I15" s="92"/>
      <c r="J15" s="92">
        <v>51</v>
      </c>
      <c r="K15" s="92">
        <v>57</v>
      </c>
    </row>
    <row r="16" spans="1:11" ht="18" x14ac:dyDescent="0.35">
      <c r="A16" s="92" t="s">
        <v>208</v>
      </c>
      <c r="B16" s="92">
        <v>2</v>
      </c>
      <c r="C16" s="92">
        <v>0</v>
      </c>
      <c r="D16" s="92">
        <v>3</v>
      </c>
      <c r="E16" s="92"/>
      <c r="F16" s="92"/>
      <c r="G16" s="92"/>
      <c r="H16" s="92"/>
      <c r="I16" s="92"/>
      <c r="J16" s="92">
        <v>44</v>
      </c>
      <c r="K16" s="92">
        <v>49</v>
      </c>
    </row>
    <row r="17" spans="1:11" ht="18" x14ac:dyDescent="0.35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</row>
    <row r="18" spans="1:11" ht="18" x14ac:dyDescent="0.35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</row>
    <row r="19" spans="1:11" ht="18" x14ac:dyDescent="0.35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</row>
    <row r="20" spans="1:11" ht="18" x14ac:dyDescent="0.35">
      <c r="A20" s="83" t="s">
        <v>29</v>
      </c>
      <c r="B20" s="83">
        <f>SUM(B14:B19)</f>
        <v>4</v>
      </c>
      <c r="C20" s="83">
        <f t="shared" ref="C20:K20" si="1">SUM(C14:C19)</f>
        <v>4</v>
      </c>
      <c r="D20" s="83">
        <f t="shared" si="1"/>
        <v>7</v>
      </c>
      <c r="E20" s="83">
        <f t="shared" si="1"/>
        <v>0</v>
      </c>
      <c r="F20" s="83">
        <f t="shared" si="1"/>
        <v>0</v>
      </c>
      <c r="G20" s="83">
        <f t="shared" si="1"/>
        <v>0</v>
      </c>
      <c r="H20" s="83">
        <v>1</v>
      </c>
      <c r="I20" s="83">
        <v>0</v>
      </c>
      <c r="J20" s="83">
        <f t="shared" si="1"/>
        <v>148</v>
      </c>
      <c r="K20" s="83">
        <f t="shared" si="1"/>
        <v>164</v>
      </c>
    </row>
    <row r="21" spans="1:11" ht="6" customHeight="1" x14ac:dyDescent="0.35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</row>
    <row r="22" spans="1:11" ht="17.25" customHeight="1" x14ac:dyDescent="0.35">
      <c r="A22" s="83" t="s">
        <v>149</v>
      </c>
      <c r="B22" s="83">
        <f>+B10-B20</f>
        <v>-1</v>
      </c>
      <c r="C22" s="83">
        <f t="shared" ref="C22:K22" si="2">+C10-C20</f>
        <v>-1</v>
      </c>
      <c r="D22" s="83">
        <f t="shared" si="2"/>
        <v>0</v>
      </c>
      <c r="E22" s="83">
        <f t="shared" si="2"/>
        <v>0</v>
      </c>
      <c r="F22" s="83">
        <f t="shared" si="2"/>
        <v>0</v>
      </c>
      <c r="G22" s="83">
        <f t="shared" si="2"/>
        <v>0</v>
      </c>
      <c r="H22" s="83"/>
      <c r="I22" s="83"/>
      <c r="J22" s="83">
        <f t="shared" si="2"/>
        <v>-29</v>
      </c>
      <c r="K22" s="83">
        <f t="shared" si="2"/>
        <v>-31</v>
      </c>
    </row>
    <row r="23" spans="1:11" ht="18" customHeight="1" x14ac:dyDescent="0.35">
      <c r="A23" s="83" t="s">
        <v>144</v>
      </c>
      <c r="B23" s="84">
        <f t="shared" ref="B23:K23" si="3">+IFERROR(B22/B20,0)*100</f>
        <v>-25</v>
      </c>
      <c r="C23" s="84">
        <f t="shared" si="3"/>
        <v>-25</v>
      </c>
      <c r="D23" s="84">
        <f t="shared" si="3"/>
        <v>0</v>
      </c>
      <c r="E23" s="84">
        <f t="shared" si="3"/>
        <v>0</v>
      </c>
      <c r="F23" s="84">
        <f t="shared" si="3"/>
        <v>0</v>
      </c>
      <c r="G23" s="84">
        <f t="shared" si="3"/>
        <v>0</v>
      </c>
      <c r="H23" s="84"/>
      <c r="I23" s="84"/>
      <c r="J23" s="84">
        <f t="shared" si="3"/>
        <v>-19.594594594594593</v>
      </c>
      <c r="K23" s="84">
        <f t="shared" si="3"/>
        <v>-18.902439024390244</v>
      </c>
    </row>
    <row r="24" spans="1:11" x14ac:dyDescent="0.25">
      <c r="J24" s="12"/>
      <c r="K24" s="12"/>
    </row>
  </sheetData>
  <mergeCells count="1">
    <mergeCell ref="A1:K1"/>
  </mergeCells>
  <phoneticPr fontId="4" type="noConversion"/>
  <pageMargins left="0.75" right="0.75" top="1" bottom="1" header="0.4921259845" footer="0.4921259845"/>
  <pageSetup paperSize="9" scale="85" fitToWidth="0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6" tint="-0.249977111117893"/>
  </sheetPr>
  <dimension ref="A1:K39"/>
  <sheetViews>
    <sheetView view="pageBreakPreview" zoomScaleNormal="100" zoomScaleSheetLayoutView="100" workbookViewId="0">
      <pane xSplit="18840" topLeftCell="O1"/>
      <selection activeCell="B3" sqref="B3"/>
      <selection pane="topRight" activeCell="A10" sqref="A10"/>
    </sheetView>
  </sheetViews>
  <sheetFormatPr defaultRowHeight="15.75" x14ac:dyDescent="0.25"/>
  <cols>
    <col min="1" max="1" width="22.5" customWidth="1"/>
    <col min="2" max="2" width="15.25" customWidth="1"/>
    <col min="3" max="3" width="14.75" customWidth="1"/>
    <col min="4" max="4" width="15.125" customWidth="1"/>
  </cols>
  <sheetData>
    <row r="1" spans="1:11" ht="38.25" customHeight="1" x14ac:dyDescent="0.4">
      <c r="A1" s="377" t="s">
        <v>295</v>
      </c>
      <c r="B1" s="377"/>
      <c r="C1" s="377"/>
      <c r="D1" s="377"/>
      <c r="E1" s="16"/>
      <c r="F1" s="16"/>
      <c r="G1" s="16"/>
      <c r="H1" s="16"/>
      <c r="I1" s="16"/>
    </row>
    <row r="2" spans="1:11" ht="21.75" thickBot="1" x14ac:dyDescent="0.45">
      <c r="A2" s="33" t="s">
        <v>294</v>
      </c>
      <c r="B2" s="82"/>
      <c r="C2" s="82"/>
      <c r="D2" s="82"/>
      <c r="E2" s="16"/>
      <c r="F2" s="16"/>
      <c r="G2" s="16"/>
      <c r="H2" s="16"/>
      <c r="I2" s="16"/>
    </row>
    <row r="3" spans="1:11" ht="18.75" thickBot="1" x14ac:dyDescent="0.4">
      <c r="A3" s="61" t="s">
        <v>78</v>
      </c>
      <c r="B3" s="73" t="s">
        <v>12</v>
      </c>
      <c r="C3" s="73" t="s">
        <v>14</v>
      </c>
      <c r="D3" s="63" t="s">
        <v>13</v>
      </c>
      <c r="E3" s="8"/>
      <c r="F3" s="8"/>
      <c r="G3" s="8"/>
      <c r="H3" s="9"/>
      <c r="I3" s="9"/>
      <c r="K3" s="5"/>
    </row>
    <row r="4" spans="1:11" ht="18" x14ac:dyDescent="0.35">
      <c r="A4" s="70" t="s">
        <v>204</v>
      </c>
      <c r="B4" s="70">
        <v>100</v>
      </c>
      <c r="C4" s="70">
        <v>20</v>
      </c>
      <c r="D4" s="70">
        <v>39</v>
      </c>
      <c r="E4" s="5"/>
      <c r="F4" s="5"/>
      <c r="G4" s="5"/>
      <c r="H4" s="5"/>
      <c r="I4" s="5"/>
      <c r="K4" s="5"/>
    </row>
    <row r="5" spans="1:11" ht="18" x14ac:dyDescent="0.35">
      <c r="A5" s="66" t="s">
        <v>206</v>
      </c>
      <c r="B5" s="66">
        <v>130</v>
      </c>
      <c r="C5" s="66">
        <v>63</v>
      </c>
      <c r="D5" s="66">
        <v>13</v>
      </c>
      <c r="E5" s="5"/>
      <c r="F5" s="5"/>
      <c r="G5" s="5"/>
      <c r="H5" s="5"/>
      <c r="I5" s="5"/>
      <c r="K5" s="6"/>
    </row>
    <row r="6" spans="1:11" ht="18" x14ac:dyDescent="0.35">
      <c r="A6" s="66" t="s">
        <v>208</v>
      </c>
      <c r="B6" s="66">
        <v>54</v>
      </c>
      <c r="C6" s="66">
        <v>64</v>
      </c>
      <c r="D6" s="66">
        <v>29</v>
      </c>
      <c r="E6" s="5"/>
      <c r="F6" s="5"/>
      <c r="G6" s="5"/>
      <c r="H6" s="5"/>
      <c r="I6" s="5"/>
      <c r="K6" s="6"/>
    </row>
    <row r="7" spans="1:11" ht="18" x14ac:dyDescent="0.35">
      <c r="A7" s="66"/>
      <c r="B7" s="66"/>
      <c r="C7" s="66"/>
      <c r="D7" s="66"/>
      <c r="E7" s="5"/>
      <c r="F7" s="5"/>
      <c r="G7" s="5"/>
      <c r="H7" s="5"/>
      <c r="I7" s="5"/>
      <c r="K7" s="6"/>
    </row>
    <row r="8" spans="1:11" ht="18" x14ac:dyDescent="0.35">
      <c r="A8" s="66"/>
      <c r="B8" s="66"/>
      <c r="C8" s="66"/>
      <c r="D8" s="66"/>
      <c r="E8" s="5"/>
      <c r="F8" s="5"/>
      <c r="G8" s="5"/>
      <c r="H8" s="5"/>
      <c r="I8" s="5"/>
      <c r="K8" s="6"/>
    </row>
    <row r="9" spans="1:11" ht="18" x14ac:dyDescent="0.35">
      <c r="A9" s="66"/>
      <c r="B9" s="66"/>
      <c r="C9" s="66"/>
      <c r="D9" s="66"/>
      <c r="E9" s="5"/>
      <c r="F9" s="5"/>
      <c r="G9" s="5"/>
      <c r="H9" s="5"/>
      <c r="I9" s="5"/>
      <c r="K9" s="6"/>
    </row>
    <row r="10" spans="1:11" ht="18" x14ac:dyDescent="0.35">
      <c r="A10" s="83" t="s">
        <v>29</v>
      </c>
      <c r="B10" s="83">
        <f>SUM(B4:B9)</f>
        <v>284</v>
      </c>
      <c r="C10" s="83">
        <f>SUM(C4:C9)</f>
        <v>147</v>
      </c>
      <c r="D10" s="83">
        <f>SUM(D4:D9)</f>
        <v>81</v>
      </c>
      <c r="E10" s="5"/>
      <c r="F10" s="5"/>
      <c r="G10" s="5"/>
      <c r="H10" s="5"/>
      <c r="I10" s="5"/>
      <c r="K10" s="6"/>
    </row>
    <row r="11" spans="1:11" ht="18" x14ac:dyDescent="0.35">
      <c r="A11" s="52"/>
      <c r="B11" s="52"/>
      <c r="C11" s="52"/>
      <c r="D11" s="52"/>
      <c r="E11" s="5"/>
      <c r="F11" s="5"/>
      <c r="G11" s="5"/>
      <c r="H11" s="5"/>
      <c r="I11" s="5"/>
      <c r="K11" s="6"/>
    </row>
    <row r="12" spans="1:11" ht="18.75" thickBot="1" x14ac:dyDescent="0.4">
      <c r="A12" s="33" t="s">
        <v>194</v>
      </c>
      <c r="B12" s="52"/>
      <c r="C12" s="52"/>
      <c r="D12" s="52"/>
      <c r="E12" s="5"/>
      <c r="F12" s="5"/>
      <c r="G12" s="5"/>
      <c r="H12" s="5"/>
      <c r="I12" s="5"/>
      <c r="K12" s="6"/>
    </row>
    <row r="13" spans="1:11" ht="18.75" thickBot="1" x14ac:dyDescent="0.4">
      <c r="A13" s="61" t="s">
        <v>78</v>
      </c>
      <c r="B13" s="73" t="s">
        <v>12</v>
      </c>
      <c r="C13" s="73" t="s">
        <v>14</v>
      </c>
      <c r="D13" s="63" t="s">
        <v>13</v>
      </c>
      <c r="E13" s="5"/>
      <c r="F13" s="5"/>
      <c r="G13" s="5"/>
      <c r="H13" s="5"/>
      <c r="I13" s="5"/>
      <c r="K13" s="6"/>
    </row>
    <row r="14" spans="1:11" ht="18" x14ac:dyDescent="0.35">
      <c r="A14" s="70" t="s">
        <v>204</v>
      </c>
      <c r="B14" s="70">
        <v>103</v>
      </c>
      <c r="C14" s="70">
        <v>67</v>
      </c>
      <c r="D14" s="70">
        <v>40</v>
      </c>
      <c r="E14" s="5"/>
      <c r="F14" s="5"/>
      <c r="G14" s="5"/>
      <c r="H14" s="5"/>
      <c r="I14" s="5"/>
      <c r="K14" s="6"/>
    </row>
    <row r="15" spans="1:11" ht="18" x14ac:dyDescent="0.35">
      <c r="A15" s="66" t="s">
        <v>206</v>
      </c>
      <c r="B15" s="66">
        <v>189</v>
      </c>
      <c r="C15" s="66">
        <v>163</v>
      </c>
      <c r="D15" s="66">
        <v>15</v>
      </c>
      <c r="E15" s="5"/>
      <c r="F15" s="5"/>
      <c r="G15" s="5"/>
      <c r="H15" s="5"/>
      <c r="I15" s="5"/>
      <c r="K15" s="6"/>
    </row>
    <row r="16" spans="1:11" ht="18" x14ac:dyDescent="0.35">
      <c r="A16" s="66" t="s">
        <v>208</v>
      </c>
      <c r="B16" s="66">
        <v>63</v>
      </c>
      <c r="C16" s="66">
        <v>145</v>
      </c>
      <c r="D16" s="66">
        <v>23</v>
      </c>
      <c r="E16" s="5"/>
      <c r="F16" s="5"/>
      <c r="G16" s="5"/>
      <c r="H16" s="5"/>
      <c r="I16" s="5"/>
      <c r="K16" s="6"/>
    </row>
    <row r="17" spans="1:11" ht="18" x14ac:dyDescent="0.35">
      <c r="A17" s="66"/>
      <c r="B17" s="66"/>
      <c r="C17" s="66"/>
      <c r="D17" s="66"/>
      <c r="E17" s="5"/>
      <c r="F17" s="5"/>
      <c r="G17" s="5"/>
      <c r="H17" s="5"/>
      <c r="I17" s="5"/>
      <c r="K17" s="6"/>
    </row>
    <row r="18" spans="1:11" ht="18" x14ac:dyDescent="0.35">
      <c r="A18" s="66"/>
      <c r="B18" s="66"/>
      <c r="C18" s="66"/>
      <c r="D18" s="66"/>
      <c r="E18" s="5"/>
      <c r="F18" s="5"/>
      <c r="G18" s="5"/>
      <c r="H18" s="5"/>
      <c r="I18" s="5"/>
      <c r="K18" s="6"/>
    </row>
    <row r="19" spans="1:11" ht="18" x14ac:dyDescent="0.35">
      <c r="A19" s="66"/>
      <c r="B19" s="66"/>
      <c r="C19" s="66"/>
      <c r="D19" s="66"/>
      <c r="E19" s="5"/>
      <c r="F19" s="5"/>
      <c r="G19" s="5"/>
      <c r="H19" s="5"/>
      <c r="I19" s="5"/>
      <c r="K19" s="6"/>
    </row>
    <row r="20" spans="1:11" ht="18" x14ac:dyDescent="0.35">
      <c r="A20" s="83" t="s">
        <v>29</v>
      </c>
      <c r="B20" s="83">
        <f>SUM(B14:B19)</f>
        <v>355</v>
      </c>
      <c r="C20" s="83">
        <f>SUM(C14:C19)</f>
        <v>375</v>
      </c>
      <c r="D20" s="83">
        <f>SUM(D14:D19)</f>
        <v>78</v>
      </c>
      <c r="E20" s="5"/>
      <c r="F20" s="5"/>
      <c r="G20" s="5"/>
      <c r="H20" s="5"/>
      <c r="I20" s="5"/>
      <c r="K20" s="6"/>
    </row>
    <row r="21" spans="1:11" ht="18" x14ac:dyDescent="0.35">
      <c r="A21" s="51"/>
      <c r="B21" s="52"/>
      <c r="C21" s="52"/>
      <c r="D21" s="52"/>
      <c r="E21" s="5"/>
      <c r="F21" s="5"/>
      <c r="G21" s="5"/>
      <c r="H21" s="5"/>
      <c r="I21" s="5"/>
      <c r="K21" s="6"/>
    </row>
    <row r="22" spans="1:11" ht="18" x14ac:dyDescent="0.35">
      <c r="A22" s="83" t="s">
        <v>149</v>
      </c>
      <c r="B22" s="83">
        <f>+B10-B20</f>
        <v>-71</v>
      </c>
      <c r="C22" s="83">
        <f>+C10-C20</f>
        <v>-228</v>
      </c>
      <c r="D22" s="83">
        <f>+D10-D20</f>
        <v>3</v>
      </c>
      <c r="E22" s="5"/>
      <c r="F22" s="5"/>
      <c r="G22" s="5"/>
      <c r="H22" s="5"/>
      <c r="I22" s="5"/>
      <c r="K22" s="6"/>
    </row>
    <row r="23" spans="1:11" ht="18" x14ac:dyDescent="0.35">
      <c r="A23" s="83" t="s">
        <v>144</v>
      </c>
      <c r="B23" s="84">
        <f>+IFERROR(B22/B20,0)*100</f>
        <v>-20</v>
      </c>
      <c r="C23" s="84">
        <f>+IFERROR(C22/C20,0)*100</f>
        <v>-60.8</v>
      </c>
      <c r="D23" s="84">
        <f>+IFERROR(D22/D20,0)*100</f>
        <v>3.8461538461538463</v>
      </c>
      <c r="E23" s="5"/>
      <c r="F23" s="5"/>
      <c r="G23" s="5"/>
      <c r="H23" s="5"/>
      <c r="I23" s="5"/>
      <c r="K23" s="6"/>
    </row>
    <row r="24" spans="1:11" x14ac:dyDescent="0.25">
      <c r="K24" s="6"/>
    </row>
    <row r="25" spans="1:11" x14ac:dyDescent="0.25">
      <c r="K25" s="6"/>
    </row>
    <row r="26" spans="1:11" x14ac:dyDescent="0.25">
      <c r="K26" s="6"/>
    </row>
    <row r="27" spans="1:11" x14ac:dyDescent="0.25">
      <c r="K27" s="6"/>
    </row>
    <row r="28" spans="1:11" x14ac:dyDescent="0.25">
      <c r="K28" s="6"/>
    </row>
    <row r="29" spans="1:11" x14ac:dyDescent="0.25">
      <c r="K29" s="6"/>
    </row>
    <row r="30" spans="1:11" x14ac:dyDescent="0.25">
      <c r="K30" s="6"/>
    </row>
    <row r="31" spans="1:11" x14ac:dyDescent="0.25">
      <c r="K31" s="6"/>
    </row>
    <row r="32" spans="1:11" x14ac:dyDescent="0.25">
      <c r="K32" s="6"/>
    </row>
    <row r="33" spans="11:11" x14ac:dyDescent="0.25">
      <c r="K33" s="6"/>
    </row>
    <row r="34" spans="11:11" x14ac:dyDescent="0.25">
      <c r="K34" s="6"/>
    </row>
    <row r="35" spans="11:11" x14ac:dyDescent="0.25">
      <c r="K35" s="6"/>
    </row>
    <row r="36" spans="11:11" x14ac:dyDescent="0.25">
      <c r="K36" s="6"/>
    </row>
    <row r="37" spans="11:11" x14ac:dyDescent="0.25">
      <c r="K37" s="6"/>
    </row>
    <row r="38" spans="11:11" x14ac:dyDescent="0.25">
      <c r="K38" s="7"/>
    </row>
    <row r="39" spans="11:11" x14ac:dyDescent="0.25">
      <c r="K39" s="5"/>
    </row>
  </sheetData>
  <mergeCells count="1">
    <mergeCell ref="A1:D1"/>
  </mergeCells>
  <phoneticPr fontId="4" type="noConversion"/>
  <pageMargins left="0.9448818897637796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5"/>
  <sheetViews>
    <sheetView workbookViewId="0">
      <selection activeCell="B1" sqref="B1"/>
    </sheetView>
  </sheetViews>
  <sheetFormatPr defaultRowHeight="18" x14ac:dyDescent="0.35"/>
  <cols>
    <col min="1" max="1" width="12.125" style="197" customWidth="1"/>
    <col min="2" max="2" width="26.625" style="197" customWidth="1"/>
    <col min="3" max="5" width="8" style="197" customWidth="1"/>
    <col min="6" max="6" width="11.5" style="197" customWidth="1"/>
    <col min="7" max="8" width="8" style="197" customWidth="1"/>
    <col min="9" max="9" width="7.75" style="197" customWidth="1"/>
    <col min="10" max="10" width="9" style="51"/>
    <col min="11" max="11" width="9.75" style="51" customWidth="1"/>
    <col min="12" max="256" width="9" style="51"/>
    <col min="257" max="257" width="12.125" style="51" customWidth="1"/>
    <col min="258" max="264" width="8" style="51" customWidth="1"/>
    <col min="265" max="265" width="7.75" style="51" customWidth="1"/>
    <col min="266" max="266" width="9" style="51"/>
    <col min="267" max="267" width="9.75" style="51" customWidth="1"/>
    <col min="268" max="512" width="9" style="51"/>
    <col min="513" max="513" width="12.125" style="51" customWidth="1"/>
    <col min="514" max="520" width="8" style="51" customWidth="1"/>
    <col min="521" max="521" width="7.75" style="51" customWidth="1"/>
    <col min="522" max="522" width="9" style="51"/>
    <col min="523" max="523" width="9.75" style="51" customWidth="1"/>
    <col min="524" max="768" width="9" style="51"/>
    <col min="769" max="769" width="12.125" style="51" customWidth="1"/>
    <col min="770" max="776" width="8" style="51" customWidth="1"/>
    <col min="777" max="777" width="7.75" style="51" customWidth="1"/>
    <col min="778" max="778" width="9" style="51"/>
    <col min="779" max="779" width="9.75" style="51" customWidth="1"/>
    <col min="780" max="1024" width="9" style="51"/>
    <col min="1025" max="1025" width="12.125" style="51" customWidth="1"/>
    <col min="1026" max="1032" width="8" style="51" customWidth="1"/>
    <col min="1033" max="1033" width="7.75" style="51" customWidth="1"/>
    <col min="1034" max="1034" width="9" style="51"/>
    <col min="1035" max="1035" width="9.75" style="51" customWidth="1"/>
    <col min="1036" max="1280" width="9" style="51"/>
    <col min="1281" max="1281" width="12.125" style="51" customWidth="1"/>
    <col min="1282" max="1288" width="8" style="51" customWidth="1"/>
    <col min="1289" max="1289" width="7.75" style="51" customWidth="1"/>
    <col min="1290" max="1290" width="9" style="51"/>
    <col min="1291" max="1291" width="9.75" style="51" customWidth="1"/>
    <col min="1292" max="1536" width="9" style="51"/>
    <col min="1537" max="1537" width="12.125" style="51" customWidth="1"/>
    <col min="1538" max="1544" width="8" style="51" customWidth="1"/>
    <col min="1545" max="1545" width="7.75" style="51" customWidth="1"/>
    <col min="1546" max="1546" width="9" style="51"/>
    <col min="1547" max="1547" width="9.75" style="51" customWidth="1"/>
    <col min="1548" max="1792" width="9" style="51"/>
    <col min="1793" max="1793" width="12.125" style="51" customWidth="1"/>
    <col min="1794" max="1800" width="8" style="51" customWidth="1"/>
    <col min="1801" max="1801" width="7.75" style="51" customWidth="1"/>
    <col min="1802" max="1802" width="9" style="51"/>
    <col min="1803" max="1803" width="9.75" style="51" customWidth="1"/>
    <col min="1804" max="2048" width="9" style="51"/>
    <col min="2049" max="2049" width="12.125" style="51" customWidth="1"/>
    <col min="2050" max="2056" width="8" style="51" customWidth="1"/>
    <col min="2057" max="2057" width="7.75" style="51" customWidth="1"/>
    <col min="2058" max="2058" width="9" style="51"/>
    <col min="2059" max="2059" width="9.75" style="51" customWidth="1"/>
    <col min="2060" max="2304" width="9" style="51"/>
    <col min="2305" max="2305" width="12.125" style="51" customWidth="1"/>
    <col min="2306" max="2312" width="8" style="51" customWidth="1"/>
    <col min="2313" max="2313" width="7.75" style="51" customWidth="1"/>
    <col min="2314" max="2314" width="9" style="51"/>
    <col min="2315" max="2315" width="9.75" style="51" customWidth="1"/>
    <col min="2316" max="2560" width="9" style="51"/>
    <col min="2561" max="2561" width="12.125" style="51" customWidth="1"/>
    <col min="2562" max="2568" width="8" style="51" customWidth="1"/>
    <col min="2569" max="2569" width="7.75" style="51" customWidth="1"/>
    <col min="2570" max="2570" width="9" style="51"/>
    <col min="2571" max="2571" width="9.75" style="51" customWidth="1"/>
    <col min="2572" max="2816" width="9" style="51"/>
    <col min="2817" max="2817" width="12.125" style="51" customWidth="1"/>
    <col min="2818" max="2824" width="8" style="51" customWidth="1"/>
    <col min="2825" max="2825" width="7.75" style="51" customWidth="1"/>
    <col min="2826" max="2826" width="9" style="51"/>
    <col min="2827" max="2827" width="9.75" style="51" customWidth="1"/>
    <col min="2828" max="3072" width="9" style="51"/>
    <col min="3073" max="3073" width="12.125" style="51" customWidth="1"/>
    <col min="3074" max="3080" width="8" style="51" customWidth="1"/>
    <col min="3081" max="3081" width="7.75" style="51" customWidth="1"/>
    <col min="3082" max="3082" width="9" style="51"/>
    <col min="3083" max="3083" width="9.75" style="51" customWidth="1"/>
    <col min="3084" max="3328" width="9" style="51"/>
    <col min="3329" max="3329" width="12.125" style="51" customWidth="1"/>
    <col min="3330" max="3336" width="8" style="51" customWidth="1"/>
    <col min="3337" max="3337" width="7.75" style="51" customWidth="1"/>
    <col min="3338" max="3338" width="9" style="51"/>
    <col min="3339" max="3339" width="9.75" style="51" customWidth="1"/>
    <col min="3340" max="3584" width="9" style="51"/>
    <col min="3585" max="3585" width="12.125" style="51" customWidth="1"/>
    <col min="3586" max="3592" width="8" style="51" customWidth="1"/>
    <col min="3593" max="3593" width="7.75" style="51" customWidth="1"/>
    <col min="3594" max="3594" width="9" style="51"/>
    <col min="3595" max="3595" width="9.75" style="51" customWidth="1"/>
    <col min="3596" max="3840" width="9" style="51"/>
    <col min="3841" max="3841" width="12.125" style="51" customWidth="1"/>
    <col min="3842" max="3848" width="8" style="51" customWidth="1"/>
    <col min="3849" max="3849" width="7.75" style="51" customWidth="1"/>
    <col min="3850" max="3850" width="9" style="51"/>
    <col min="3851" max="3851" width="9.75" style="51" customWidth="1"/>
    <col min="3852" max="4096" width="9" style="51"/>
    <col min="4097" max="4097" width="12.125" style="51" customWidth="1"/>
    <col min="4098" max="4104" width="8" style="51" customWidth="1"/>
    <col min="4105" max="4105" width="7.75" style="51" customWidth="1"/>
    <col min="4106" max="4106" width="9" style="51"/>
    <col min="4107" max="4107" width="9.75" style="51" customWidth="1"/>
    <col min="4108" max="4352" width="9" style="51"/>
    <col min="4353" max="4353" width="12.125" style="51" customWidth="1"/>
    <col min="4354" max="4360" width="8" style="51" customWidth="1"/>
    <col min="4361" max="4361" width="7.75" style="51" customWidth="1"/>
    <col min="4362" max="4362" width="9" style="51"/>
    <col min="4363" max="4363" width="9.75" style="51" customWidth="1"/>
    <col min="4364" max="4608" width="9" style="51"/>
    <col min="4609" max="4609" width="12.125" style="51" customWidth="1"/>
    <col min="4610" max="4616" width="8" style="51" customWidth="1"/>
    <col min="4617" max="4617" width="7.75" style="51" customWidth="1"/>
    <col min="4618" max="4618" width="9" style="51"/>
    <col min="4619" max="4619" width="9.75" style="51" customWidth="1"/>
    <col min="4620" max="4864" width="9" style="51"/>
    <col min="4865" max="4865" width="12.125" style="51" customWidth="1"/>
    <col min="4866" max="4872" width="8" style="51" customWidth="1"/>
    <col min="4873" max="4873" width="7.75" style="51" customWidth="1"/>
    <col min="4874" max="4874" width="9" style="51"/>
    <col min="4875" max="4875" width="9.75" style="51" customWidth="1"/>
    <col min="4876" max="5120" width="9" style="51"/>
    <col min="5121" max="5121" width="12.125" style="51" customWidth="1"/>
    <col min="5122" max="5128" width="8" style="51" customWidth="1"/>
    <col min="5129" max="5129" width="7.75" style="51" customWidth="1"/>
    <col min="5130" max="5130" width="9" style="51"/>
    <col min="5131" max="5131" width="9.75" style="51" customWidth="1"/>
    <col min="5132" max="5376" width="9" style="51"/>
    <col min="5377" max="5377" width="12.125" style="51" customWidth="1"/>
    <col min="5378" max="5384" width="8" style="51" customWidth="1"/>
    <col min="5385" max="5385" width="7.75" style="51" customWidth="1"/>
    <col min="5386" max="5386" width="9" style="51"/>
    <col min="5387" max="5387" width="9.75" style="51" customWidth="1"/>
    <col min="5388" max="5632" width="9" style="51"/>
    <col min="5633" max="5633" width="12.125" style="51" customWidth="1"/>
    <col min="5634" max="5640" width="8" style="51" customWidth="1"/>
    <col min="5641" max="5641" width="7.75" style="51" customWidth="1"/>
    <col min="5642" max="5642" width="9" style="51"/>
    <col min="5643" max="5643" width="9.75" style="51" customWidth="1"/>
    <col min="5644" max="5888" width="9" style="51"/>
    <col min="5889" max="5889" width="12.125" style="51" customWidth="1"/>
    <col min="5890" max="5896" width="8" style="51" customWidth="1"/>
    <col min="5897" max="5897" width="7.75" style="51" customWidth="1"/>
    <col min="5898" max="5898" width="9" style="51"/>
    <col min="5899" max="5899" width="9.75" style="51" customWidth="1"/>
    <col min="5900" max="6144" width="9" style="51"/>
    <col min="6145" max="6145" width="12.125" style="51" customWidth="1"/>
    <col min="6146" max="6152" width="8" style="51" customWidth="1"/>
    <col min="6153" max="6153" width="7.75" style="51" customWidth="1"/>
    <col min="6154" max="6154" width="9" style="51"/>
    <col min="6155" max="6155" width="9.75" style="51" customWidth="1"/>
    <col min="6156" max="6400" width="9" style="51"/>
    <col min="6401" max="6401" width="12.125" style="51" customWidth="1"/>
    <col min="6402" max="6408" width="8" style="51" customWidth="1"/>
    <col min="6409" max="6409" width="7.75" style="51" customWidth="1"/>
    <col min="6410" max="6410" width="9" style="51"/>
    <col min="6411" max="6411" width="9.75" style="51" customWidth="1"/>
    <col min="6412" max="6656" width="9" style="51"/>
    <col min="6657" max="6657" width="12.125" style="51" customWidth="1"/>
    <col min="6658" max="6664" width="8" style="51" customWidth="1"/>
    <col min="6665" max="6665" width="7.75" style="51" customWidth="1"/>
    <col min="6666" max="6666" width="9" style="51"/>
    <col min="6667" max="6667" width="9.75" style="51" customWidth="1"/>
    <col min="6668" max="6912" width="9" style="51"/>
    <col min="6913" max="6913" width="12.125" style="51" customWidth="1"/>
    <col min="6914" max="6920" width="8" style="51" customWidth="1"/>
    <col min="6921" max="6921" width="7.75" style="51" customWidth="1"/>
    <col min="6922" max="6922" width="9" style="51"/>
    <col min="6923" max="6923" width="9.75" style="51" customWidth="1"/>
    <col min="6924" max="7168" width="9" style="51"/>
    <col min="7169" max="7169" width="12.125" style="51" customWidth="1"/>
    <col min="7170" max="7176" width="8" style="51" customWidth="1"/>
    <col min="7177" max="7177" width="7.75" style="51" customWidth="1"/>
    <col min="7178" max="7178" width="9" style="51"/>
    <col min="7179" max="7179" width="9.75" style="51" customWidth="1"/>
    <col min="7180" max="7424" width="9" style="51"/>
    <col min="7425" max="7425" width="12.125" style="51" customWidth="1"/>
    <col min="7426" max="7432" width="8" style="51" customWidth="1"/>
    <col min="7433" max="7433" width="7.75" style="51" customWidth="1"/>
    <col min="7434" max="7434" width="9" style="51"/>
    <col min="7435" max="7435" width="9.75" style="51" customWidth="1"/>
    <col min="7436" max="7680" width="9" style="51"/>
    <col min="7681" max="7681" width="12.125" style="51" customWidth="1"/>
    <col min="7682" max="7688" width="8" style="51" customWidth="1"/>
    <col min="7689" max="7689" width="7.75" style="51" customWidth="1"/>
    <col min="7690" max="7690" width="9" style="51"/>
    <col min="7691" max="7691" width="9.75" style="51" customWidth="1"/>
    <col min="7692" max="7936" width="9" style="51"/>
    <col min="7937" max="7937" width="12.125" style="51" customWidth="1"/>
    <col min="7938" max="7944" width="8" style="51" customWidth="1"/>
    <col min="7945" max="7945" width="7.75" style="51" customWidth="1"/>
    <col min="7946" max="7946" width="9" style="51"/>
    <col min="7947" max="7947" width="9.75" style="51" customWidth="1"/>
    <col min="7948" max="8192" width="9" style="51"/>
    <col min="8193" max="8193" width="12.125" style="51" customWidth="1"/>
    <col min="8194" max="8200" width="8" style="51" customWidth="1"/>
    <col min="8201" max="8201" width="7.75" style="51" customWidth="1"/>
    <col min="8202" max="8202" width="9" style="51"/>
    <col min="8203" max="8203" width="9.75" style="51" customWidth="1"/>
    <col min="8204" max="8448" width="9" style="51"/>
    <col min="8449" max="8449" width="12.125" style="51" customWidth="1"/>
    <col min="8450" max="8456" width="8" style="51" customWidth="1"/>
    <col min="8457" max="8457" width="7.75" style="51" customWidth="1"/>
    <col min="8458" max="8458" width="9" style="51"/>
    <col min="8459" max="8459" width="9.75" style="51" customWidth="1"/>
    <col min="8460" max="8704" width="9" style="51"/>
    <col min="8705" max="8705" width="12.125" style="51" customWidth="1"/>
    <col min="8706" max="8712" width="8" style="51" customWidth="1"/>
    <col min="8713" max="8713" width="7.75" style="51" customWidth="1"/>
    <col min="8714" max="8714" width="9" style="51"/>
    <col min="8715" max="8715" width="9.75" style="51" customWidth="1"/>
    <col min="8716" max="8960" width="9" style="51"/>
    <col min="8961" max="8961" width="12.125" style="51" customWidth="1"/>
    <col min="8962" max="8968" width="8" style="51" customWidth="1"/>
    <col min="8969" max="8969" width="7.75" style="51" customWidth="1"/>
    <col min="8970" max="8970" width="9" style="51"/>
    <col min="8971" max="8971" width="9.75" style="51" customWidth="1"/>
    <col min="8972" max="9216" width="9" style="51"/>
    <col min="9217" max="9217" width="12.125" style="51" customWidth="1"/>
    <col min="9218" max="9224" width="8" style="51" customWidth="1"/>
    <col min="9225" max="9225" width="7.75" style="51" customWidth="1"/>
    <col min="9226" max="9226" width="9" style="51"/>
    <col min="9227" max="9227" width="9.75" style="51" customWidth="1"/>
    <col min="9228" max="9472" width="9" style="51"/>
    <col min="9473" max="9473" width="12.125" style="51" customWidth="1"/>
    <col min="9474" max="9480" width="8" style="51" customWidth="1"/>
    <col min="9481" max="9481" width="7.75" style="51" customWidth="1"/>
    <col min="9482" max="9482" width="9" style="51"/>
    <col min="9483" max="9483" width="9.75" style="51" customWidth="1"/>
    <col min="9484" max="9728" width="9" style="51"/>
    <col min="9729" max="9729" width="12.125" style="51" customWidth="1"/>
    <col min="9730" max="9736" width="8" style="51" customWidth="1"/>
    <col min="9737" max="9737" width="7.75" style="51" customWidth="1"/>
    <col min="9738" max="9738" width="9" style="51"/>
    <col min="9739" max="9739" width="9.75" style="51" customWidth="1"/>
    <col min="9740" max="9984" width="9" style="51"/>
    <col min="9985" max="9985" width="12.125" style="51" customWidth="1"/>
    <col min="9986" max="9992" width="8" style="51" customWidth="1"/>
    <col min="9993" max="9993" width="7.75" style="51" customWidth="1"/>
    <col min="9994" max="9994" width="9" style="51"/>
    <col min="9995" max="9995" width="9.75" style="51" customWidth="1"/>
    <col min="9996" max="10240" width="9" style="51"/>
    <col min="10241" max="10241" width="12.125" style="51" customWidth="1"/>
    <col min="10242" max="10248" width="8" style="51" customWidth="1"/>
    <col min="10249" max="10249" width="7.75" style="51" customWidth="1"/>
    <col min="10250" max="10250" width="9" style="51"/>
    <col min="10251" max="10251" width="9.75" style="51" customWidth="1"/>
    <col min="10252" max="10496" width="9" style="51"/>
    <col min="10497" max="10497" width="12.125" style="51" customWidth="1"/>
    <col min="10498" max="10504" width="8" style="51" customWidth="1"/>
    <col min="10505" max="10505" width="7.75" style="51" customWidth="1"/>
    <col min="10506" max="10506" width="9" style="51"/>
    <col min="10507" max="10507" width="9.75" style="51" customWidth="1"/>
    <col min="10508" max="10752" width="9" style="51"/>
    <col min="10753" max="10753" width="12.125" style="51" customWidth="1"/>
    <col min="10754" max="10760" width="8" style="51" customWidth="1"/>
    <col min="10761" max="10761" width="7.75" style="51" customWidth="1"/>
    <col min="10762" max="10762" width="9" style="51"/>
    <col min="10763" max="10763" width="9.75" style="51" customWidth="1"/>
    <col min="10764" max="11008" width="9" style="51"/>
    <col min="11009" max="11009" width="12.125" style="51" customWidth="1"/>
    <col min="11010" max="11016" width="8" style="51" customWidth="1"/>
    <col min="11017" max="11017" width="7.75" style="51" customWidth="1"/>
    <col min="11018" max="11018" width="9" style="51"/>
    <col min="11019" max="11019" width="9.75" style="51" customWidth="1"/>
    <col min="11020" max="11264" width="9" style="51"/>
    <col min="11265" max="11265" width="12.125" style="51" customWidth="1"/>
    <col min="11266" max="11272" width="8" style="51" customWidth="1"/>
    <col min="11273" max="11273" width="7.75" style="51" customWidth="1"/>
    <col min="11274" max="11274" width="9" style="51"/>
    <col min="11275" max="11275" width="9.75" style="51" customWidth="1"/>
    <col min="11276" max="11520" width="9" style="51"/>
    <col min="11521" max="11521" width="12.125" style="51" customWidth="1"/>
    <col min="11522" max="11528" width="8" style="51" customWidth="1"/>
    <col min="11529" max="11529" width="7.75" style="51" customWidth="1"/>
    <col min="11530" max="11530" width="9" style="51"/>
    <col min="11531" max="11531" width="9.75" style="51" customWidth="1"/>
    <col min="11532" max="11776" width="9" style="51"/>
    <col min="11777" max="11777" width="12.125" style="51" customWidth="1"/>
    <col min="11778" max="11784" width="8" style="51" customWidth="1"/>
    <col min="11785" max="11785" width="7.75" style="51" customWidth="1"/>
    <col min="11786" max="11786" width="9" style="51"/>
    <col min="11787" max="11787" width="9.75" style="51" customWidth="1"/>
    <col min="11788" max="12032" width="9" style="51"/>
    <col min="12033" max="12033" width="12.125" style="51" customWidth="1"/>
    <col min="12034" max="12040" width="8" style="51" customWidth="1"/>
    <col min="12041" max="12041" width="7.75" style="51" customWidth="1"/>
    <col min="12042" max="12042" width="9" style="51"/>
    <col min="12043" max="12043" width="9.75" style="51" customWidth="1"/>
    <col min="12044" max="12288" width="9" style="51"/>
    <col min="12289" max="12289" width="12.125" style="51" customWidth="1"/>
    <col min="12290" max="12296" width="8" style="51" customWidth="1"/>
    <col min="12297" max="12297" width="7.75" style="51" customWidth="1"/>
    <col min="12298" max="12298" width="9" style="51"/>
    <col min="12299" max="12299" width="9.75" style="51" customWidth="1"/>
    <col min="12300" max="12544" width="9" style="51"/>
    <col min="12545" max="12545" width="12.125" style="51" customWidth="1"/>
    <col min="12546" max="12552" width="8" style="51" customWidth="1"/>
    <col min="12553" max="12553" width="7.75" style="51" customWidth="1"/>
    <col min="12554" max="12554" width="9" style="51"/>
    <col min="12555" max="12555" width="9.75" style="51" customWidth="1"/>
    <col min="12556" max="12800" width="9" style="51"/>
    <col min="12801" max="12801" width="12.125" style="51" customWidth="1"/>
    <col min="12802" max="12808" width="8" style="51" customWidth="1"/>
    <col min="12809" max="12809" width="7.75" style="51" customWidth="1"/>
    <col min="12810" max="12810" width="9" style="51"/>
    <col min="12811" max="12811" width="9.75" style="51" customWidth="1"/>
    <col min="12812" max="13056" width="9" style="51"/>
    <col min="13057" max="13057" width="12.125" style="51" customWidth="1"/>
    <col min="13058" max="13064" width="8" style="51" customWidth="1"/>
    <col min="13065" max="13065" width="7.75" style="51" customWidth="1"/>
    <col min="13066" max="13066" width="9" style="51"/>
    <col min="13067" max="13067" width="9.75" style="51" customWidth="1"/>
    <col min="13068" max="13312" width="9" style="51"/>
    <col min="13313" max="13313" width="12.125" style="51" customWidth="1"/>
    <col min="13314" max="13320" width="8" style="51" customWidth="1"/>
    <col min="13321" max="13321" width="7.75" style="51" customWidth="1"/>
    <col min="13322" max="13322" width="9" style="51"/>
    <col min="13323" max="13323" width="9.75" style="51" customWidth="1"/>
    <col min="13324" max="13568" width="9" style="51"/>
    <col min="13569" max="13569" width="12.125" style="51" customWidth="1"/>
    <col min="13570" max="13576" width="8" style="51" customWidth="1"/>
    <col min="13577" max="13577" width="7.75" style="51" customWidth="1"/>
    <col min="13578" max="13578" width="9" style="51"/>
    <col min="13579" max="13579" width="9.75" style="51" customWidth="1"/>
    <col min="13580" max="13824" width="9" style="51"/>
    <col min="13825" max="13825" width="12.125" style="51" customWidth="1"/>
    <col min="13826" max="13832" width="8" style="51" customWidth="1"/>
    <col min="13833" max="13833" width="7.75" style="51" customWidth="1"/>
    <col min="13834" max="13834" width="9" style="51"/>
    <col min="13835" max="13835" width="9.75" style="51" customWidth="1"/>
    <col min="13836" max="14080" width="9" style="51"/>
    <col min="14081" max="14081" width="12.125" style="51" customWidth="1"/>
    <col min="14082" max="14088" width="8" style="51" customWidth="1"/>
    <col min="14089" max="14089" width="7.75" style="51" customWidth="1"/>
    <col min="14090" max="14090" width="9" style="51"/>
    <col min="14091" max="14091" width="9.75" style="51" customWidth="1"/>
    <col min="14092" max="14336" width="9" style="51"/>
    <col min="14337" max="14337" width="12.125" style="51" customWidth="1"/>
    <col min="14338" max="14344" width="8" style="51" customWidth="1"/>
    <col min="14345" max="14345" width="7.75" style="51" customWidth="1"/>
    <col min="14346" max="14346" width="9" style="51"/>
    <col min="14347" max="14347" width="9.75" style="51" customWidth="1"/>
    <col min="14348" max="14592" width="9" style="51"/>
    <col min="14593" max="14593" width="12.125" style="51" customWidth="1"/>
    <col min="14594" max="14600" width="8" style="51" customWidth="1"/>
    <col min="14601" max="14601" width="7.75" style="51" customWidth="1"/>
    <col min="14602" max="14602" width="9" style="51"/>
    <col min="14603" max="14603" width="9.75" style="51" customWidth="1"/>
    <col min="14604" max="14848" width="9" style="51"/>
    <col min="14849" max="14849" width="12.125" style="51" customWidth="1"/>
    <col min="14850" max="14856" width="8" style="51" customWidth="1"/>
    <col min="14857" max="14857" width="7.75" style="51" customWidth="1"/>
    <col min="14858" max="14858" width="9" style="51"/>
    <col min="14859" max="14859" width="9.75" style="51" customWidth="1"/>
    <col min="14860" max="15104" width="9" style="51"/>
    <col min="15105" max="15105" width="12.125" style="51" customWidth="1"/>
    <col min="15106" max="15112" width="8" style="51" customWidth="1"/>
    <col min="15113" max="15113" width="7.75" style="51" customWidth="1"/>
    <col min="15114" max="15114" width="9" style="51"/>
    <col min="15115" max="15115" width="9.75" style="51" customWidth="1"/>
    <col min="15116" max="15360" width="9" style="51"/>
    <col min="15361" max="15361" width="12.125" style="51" customWidth="1"/>
    <col min="15362" max="15368" width="8" style="51" customWidth="1"/>
    <col min="15369" max="15369" width="7.75" style="51" customWidth="1"/>
    <col min="15370" max="15370" width="9" style="51"/>
    <col min="15371" max="15371" width="9.75" style="51" customWidth="1"/>
    <col min="15372" max="15616" width="9" style="51"/>
    <col min="15617" max="15617" width="12.125" style="51" customWidth="1"/>
    <col min="15618" max="15624" width="8" style="51" customWidth="1"/>
    <col min="15625" max="15625" width="7.75" style="51" customWidth="1"/>
    <col min="15626" max="15626" width="9" style="51"/>
    <col min="15627" max="15627" width="9.75" style="51" customWidth="1"/>
    <col min="15628" max="15872" width="9" style="51"/>
    <col min="15873" max="15873" width="12.125" style="51" customWidth="1"/>
    <col min="15874" max="15880" width="8" style="51" customWidth="1"/>
    <col min="15881" max="15881" width="7.75" style="51" customWidth="1"/>
    <col min="15882" max="15882" width="9" style="51"/>
    <col min="15883" max="15883" width="9.75" style="51" customWidth="1"/>
    <col min="15884" max="16128" width="9" style="51"/>
    <col min="16129" max="16129" width="12.125" style="51" customWidth="1"/>
    <col min="16130" max="16136" width="8" style="51" customWidth="1"/>
    <col min="16137" max="16137" width="7.75" style="51" customWidth="1"/>
    <col min="16138" max="16138" width="9" style="51"/>
    <col min="16139" max="16139" width="9.75" style="51" customWidth="1"/>
    <col min="16140" max="16384" width="9" style="51"/>
  </cols>
  <sheetData>
    <row r="1" spans="1:20" x14ac:dyDescent="0.35">
      <c r="A1" s="329" t="s">
        <v>154</v>
      </c>
      <c r="B1" s="196"/>
      <c r="C1" s="196"/>
      <c r="D1" s="196"/>
      <c r="E1" s="196"/>
      <c r="F1" s="196"/>
    </row>
    <row r="2" spans="1:20" ht="20.100000000000001" customHeight="1" x14ac:dyDescent="0.35">
      <c r="A2" s="198" t="s">
        <v>155</v>
      </c>
      <c r="B2" s="342" t="s">
        <v>302</v>
      </c>
      <c r="C2" s="342"/>
      <c r="D2" s="342"/>
      <c r="E2" s="342"/>
      <c r="F2" s="342"/>
      <c r="G2" s="196"/>
      <c r="H2" s="196"/>
      <c r="I2" s="198"/>
      <c r="J2" s="199"/>
      <c r="K2" s="199"/>
    </row>
    <row r="3" spans="1:20" ht="20.100000000000001" customHeight="1" x14ac:dyDescent="0.35">
      <c r="A3" s="198" t="s">
        <v>173</v>
      </c>
      <c r="B3" s="341" t="s">
        <v>172</v>
      </c>
      <c r="C3" s="341"/>
      <c r="D3" s="341"/>
      <c r="E3" s="341"/>
      <c r="F3" s="341"/>
      <c r="G3" s="198"/>
      <c r="H3" s="198"/>
      <c r="I3" s="198"/>
      <c r="J3" s="199"/>
      <c r="K3" s="199"/>
    </row>
    <row r="4" spans="1:20" ht="27.75" customHeight="1" x14ac:dyDescent="0.35">
      <c r="A4" s="198" t="s">
        <v>174</v>
      </c>
      <c r="B4" s="343" t="s">
        <v>303</v>
      </c>
      <c r="C4" s="343"/>
      <c r="D4" s="343"/>
      <c r="E4" s="343"/>
      <c r="F4" s="343"/>
    </row>
    <row r="5" spans="1:20" ht="34.5" customHeight="1" x14ac:dyDescent="0.35">
      <c r="A5" s="198" t="s">
        <v>175</v>
      </c>
      <c r="B5" s="337" t="s">
        <v>304</v>
      </c>
      <c r="C5" s="337"/>
      <c r="D5" s="337"/>
      <c r="E5" s="337"/>
      <c r="F5" s="337"/>
      <c r="G5" s="198"/>
      <c r="H5" s="198"/>
      <c r="I5" s="198"/>
      <c r="J5" s="199"/>
      <c r="K5" s="199"/>
    </row>
    <row r="6" spans="1:20" ht="24.75" customHeight="1" x14ac:dyDescent="0.35">
      <c r="A6" s="198" t="s">
        <v>176</v>
      </c>
      <c r="B6" s="341" t="s">
        <v>305</v>
      </c>
      <c r="C6" s="341"/>
      <c r="D6" s="341"/>
      <c r="E6" s="341"/>
      <c r="F6" s="341"/>
      <c r="G6" s="198"/>
      <c r="H6" s="198"/>
      <c r="I6" s="198"/>
      <c r="J6" s="199"/>
      <c r="K6" s="199"/>
    </row>
    <row r="7" spans="1:20" ht="20.100000000000001" customHeight="1" x14ac:dyDescent="0.35">
      <c r="A7" s="198" t="s">
        <v>177</v>
      </c>
      <c r="B7" s="341" t="s">
        <v>306</v>
      </c>
      <c r="C7" s="341"/>
      <c r="D7" s="341"/>
      <c r="E7" s="341"/>
      <c r="F7" s="341"/>
      <c r="G7" s="198"/>
      <c r="H7" s="198"/>
      <c r="I7" s="198"/>
      <c r="J7" s="199"/>
      <c r="K7" s="199"/>
    </row>
    <row r="8" spans="1:20" ht="20.100000000000001" customHeight="1" x14ac:dyDescent="0.35">
      <c r="A8" s="198" t="s">
        <v>156</v>
      </c>
      <c r="B8" s="341" t="s">
        <v>307</v>
      </c>
      <c r="C8" s="341"/>
      <c r="D8" s="341"/>
      <c r="E8" s="341"/>
      <c r="F8" s="341"/>
      <c r="G8" s="198"/>
      <c r="H8" s="198"/>
      <c r="I8" s="198"/>
      <c r="J8" s="199"/>
      <c r="K8" s="199"/>
      <c r="L8" s="52"/>
      <c r="M8" s="52"/>
      <c r="N8" s="52"/>
    </row>
    <row r="9" spans="1:20" ht="37.5" customHeight="1" x14ac:dyDescent="0.35">
      <c r="A9" s="198" t="s">
        <v>168</v>
      </c>
      <c r="B9" s="337" t="s">
        <v>308</v>
      </c>
      <c r="C9" s="337"/>
      <c r="D9" s="337"/>
      <c r="E9" s="337"/>
      <c r="F9" s="337"/>
      <c r="G9" s="198"/>
      <c r="H9" s="198"/>
      <c r="I9" s="198"/>
      <c r="J9" s="199"/>
      <c r="K9" s="199"/>
      <c r="L9" s="52"/>
      <c r="M9" s="52"/>
      <c r="N9" s="52"/>
    </row>
    <row r="10" spans="1:20" ht="37.5" customHeight="1" x14ac:dyDescent="0.35">
      <c r="A10" s="198" t="s">
        <v>169</v>
      </c>
      <c r="B10" s="337" t="s">
        <v>309</v>
      </c>
      <c r="C10" s="337"/>
      <c r="D10" s="337"/>
      <c r="E10" s="337"/>
      <c r="F10" s="337"/>
      <c r="G10" s="198"/>
      <c r="H10" s="198"/>
      <c r="I10" s="198"/>
      <c r="J10" s="199"/>
      <c r="K10" s="199"/>
      <c r="L10" s="52"/>
      <c r="M10" s="52"/>
      <c r="N10" s="52"/>
    </row>
    <row r="11" spans="1:20" ht="20.100000000000001" customHeight="1" x14ac:dyDescent="0.35">
      <c r="A11" s="198" t="s">
        <v>157</v>
      </c>
      <c r="B11" s="341" t="s">
        <v>310</v>
      </c>
      <c r="C11" s="341"/>
      <c r="D11" s="341"/>
      <c r="E11" s="341"/>
      <c r="F11" s="341"/>
      <c r="G11" s="200"/>
      <c r="H11" s="200"/>
      <c r="I11" s="200"/>
      <c r="J11" s="200"/>
      <c r="K11" s="200"/>
      <c r="L11" s="52"/>
      <c r="M11" s="52"/>
      <c r="N11" s="52"/>
    </row>
    <row r="12" spans="1:20" ht="20.100000000000001" customHeight="1" x14ac:dyDescent="0.35">
      <c r="A12" s="198" t="s">
        <v>170</v>
      </c>
      <c r="B12" s="337" t="s">
        <v>311</v>
      </c>
      <c r="C12" s="337"/>
      <c r="D12" s="337"/>
      <c r="E12" s="337"/>
      <c r="F12" s="337"/>
      <c r="G12" s="200"/>
      <c r="H12" s="200"/>
      <c r="I12" s="200"/>
      <c r="J12" s="200"/>
      <c r="K12" s="200"/>
      <c r="L12" s="52"/>
      <c r="M12" s="52"/>
      <c r="N12" s="52"/>
    </row>
    <row r="13" spans="1:20" ht="31.5" customHeight="1" x14ac:dyDescent="0.35">
      <c r="A13" s="198" t="s">
        <v>171</v>
      </c>
      <c r="B13" s="346" t="s">
        <v>312</v>
      </c>
      <c r="C13" s="346"/>
      <c r="D13" s="346"/>
      <c r="E13" s="346"/>
      <c r="F13" s="346"/>
      <c r="G13" s="201"/>
      <c r="H13" s="201"/>
      <c r="I13" s="201"/>
      <c r="J13" s="199"/>
      <c r="K13" s="199"/>
      <c r="L13" s="52"/>
      <c r="M13" s="52"/>
      <c r="N13" s="52"/>
    </row>
    <row r="14" spans="1:20" ht="23.25" customHeight="1" x14ac:dyDescent="0.35">
      <c r="A14" s="198" t="s">
        <v>158</v>
      </c>
      <c r="B14" s="347" t="s">
        <v>178</v>
      </c>
      <c r="C14" s="347"/>
      <c r="D14" s="347"/>
      <c r="E14" s="347"/>
      <c r="F14" s="347"/>
      <c r="G14" s="202"/>
      <c r="H14" s="202"/>
      <c r="I14" s="202"/>
      <c r="J14" s="202"/>
      <c r="K14" s="202"/>
    </row>
    <row r="15" spans="1:20" ht="32.25" customHeight="1" x14ac:dyDescent="0.35">
      <c r="A15" s="198" t="s">
        <v>159</v>
      </c>
      <c r="B15" s="348" t="s">
        <v>313</v>
      </c>
      <c r="C15" s="348"/>
      <c r="D15" s="348"/>
      <c r="E15" s="348"/>
      <c r="F15" s="348"/>
      <c r="G15" s="203"/>
      <c r="H15" s="203"/>
      <c r="I15" s="203"/>
      <c r="J15" s="203"/>
      <c r="K15" s="203"/>
      <c r="L15" s="52"/>
      <c r="M15" s="52"/>
      <c r="N15" s="52"/>
    </row>
    <row r="16" spans="1:20" ht="33.75" customHeight="1" x14ac:dyDescent="0.35">
      <c r="A16" s="198" t="s">
        <v>181</v>
      </c>
      <c r="B16" s="349" t="s">
        <v>314</v>
      </c>
      <c r="C16" s="349"/>
      <c r="D16" s="349"/>
      <c r="E16" s="349"/>
      <c r="F16" s="349"/>
      <c r="G16" s="204"/>
      <c r="H16" s="204"/>
      <c r="I16" s="204"/>
      <c r="J16" s="204"/>
      <c r="K16" s="205"/>
      <c r="L16" s="205"/>
      <c r="M16" s="205"/>
      <c r="N16" s="205"/>
      <c r="O16" s="205"/>
      <c r="P16" s="205"/>
      <c r="Q16" s="205"/>
      <c r="R16" s="205"/>
      <c r="S16" s="205"/>
      <c r="T16" s="205"/>
    </row>
    <row r="17" spans="1:11" ht="27" customHeight="1" x14ac:dyDescent="0.35">
      <c r="A17" s="198" t="s">
        <v>160</v>
      </c>
      <c r="B17" s="338" t="s">
        <v>315</v>
      </c>
      <c r="C17" s="338"/>
      <c r="D17" s="338"/>
      <c r="E17" s="338"/>
      <c r="F17" s="338"/>
      <c r="G17" s="206"/>
      <c r="H17" s="206"/>
      <c r="I17" s="206"/>
      <c r="J17" s="206"/>
      <c r="K17" s="206"/>
    </row>
    <row r="18" spans="1:11" ht="20.100000000000001" customHeight="1" x14ac:dyDescent="0.35">
      <c r="A18" s="198" t="s">
        <v>179</v>
      </c>
      <c r="B18" s="338" t="s">
        <v>316</v>
      </c>
      <c r="C18" s="338"/>
      <c r="D18" s="338"/>
      <c r="E18" s="338"/>
      <c r="F18" s="338"/>
      <c r="G18" s="206"/>
      <c r="H18" s="206"/>
      <c r="I18" s="206"/>
      <c r="J18" s="207"/>
      <c r="K18" s="207"/>
    </row>
    <row r="19" spans="1:11" ht="24.75" customHeight="1" x14ac:dyDescent="0.35">
      <c r="A19" s="198" t="s">
        <v>161</v>
      </c>
      <c r="B19" s="339" t="s">
        <v>317</v>
      </c>
      <c r="C19" s="339"/>
      <c r="D19" s="339"/>
      <c r="E19" s="339"/>
      <c r="F19" s="339"/>
      <c r="G19" s="208"/>
      <c r="H19" s="208"/>
      <c r="I19" s="208"/>
      <c r="J19" s="209"/>
      <c r="K19" s="209"/>
    </row>
    <row r="20" spans="1:11" ht="42" customHeight="1" x14ac:dyDescent="0.35">
      <c r="A20" s="198" t="s">
        <v>162</v>
      </c>
      <c r="B20" s="340" t="s">
        <v>318</v>
      </c>
      <c r="C20" s="340"/>
      <c r="D20" s="340"/>
      <c r="E20" s="340"/>
      <c r="F20" s="340"/>
      <c r="G20" s="210"/>
      <c r="H20" s="210"/>
      <c r="I20" s="210"/>
      <c r="J20" s="211"/>
      <c r="K20" s="211"/>
    </row>
    <row r="21" spans="1:11" ht="34.5" customHeight="1" x14ac:dyDescent="0.35">
      <c r="A21" s="198" t="s">
        <v>180</v>
      </c>
      <c r="B21" s="339" t="s">
        <v>319</v>
      </c>
      <c r="C21" s="339"/>
      <c r="D21" s="339"/>
      <c r="E21" s="339"/>
      <c r="F21" s="339"/>
      <c r="G21" s="208"/>
      <c r="H21" s="208"/>
      <c r="I21" s="208"/>
      <c r="J21" s="209"/>
      <c r="K21" s="209"/>
    </row>
    <row r="22" spans="1:11" ht="51.75" customHeight="1" x14ac:dyDescent="0.35">
      <c r="A22" s="198" t="s">
        <v>163</v>
      </c>
      <c r="B22" s="339" t="s">
        <v>320</v>
      </c>
      <c r="C22" s="339"/>
      <c r="D22" s="339"/>
      <c r="E22" s="339"/>
      <c r="F22" s="339"/>
      <c r="G22" s="208"/>
      <c r="H22" s="208"/>
      <c r="I22" s="208"/>
      <c r="J22" s="209"/>
      <c r="K22" s="209"/>
    </row>
    <row r="23" spans="1:11" ht="20.100000000000001" customHeight="1" x14ac:dyDescent="0.35">
      <c r="A23" s="198" t="s">
        <v>164</v>
      </c>
      <c r="B23" s="345" t="s">
        <v>321</v>
      </c>
      <c r="C23" s="345"/>
      <c r="D23" s="345"/>
      <c r="E23" s="345"/>
      <c r="F23" s="345"/>
      <c r="G23" s="212"/>
      <c r="H23" s="212"/>
      <c r="I23" s="212"/>
      <c r="J23" s="213"/>
      <c r="K23" s="213"/>
    </row>
    <row r="24" spans="1:11" ht="20.100000000000001" customHeight="1" x14ac:dyDescent="0.35">
      <c r="A24" s="198" t="s">
        <v>165</v>
      </c>
      <c r="B24" s="341" t="s">
        <v>322</v>
      </c>
      <c r="C24" s="341"/>
      <c r="D24" s="341"/>
      <c r="E24" s="341"/>
      <c r="F24" s="341"/>
      <c r="G24" s="203"/>
      <c r="H24" s="203"/>
      <c r="I24" s="203"/>
      <c r="J24" s="214"/>
      <c r="K24" s="214"/>
    </row>
    <row r="25" spans="1:11" ht="20.100000000000001" customHeight="1" x14ac:dyDescent="0.35">
      <c r="A25" s="198" t="s">
        <v>166</v>
      </c>
      <c r="B25" s="344" t="s">
        <v>323</v>
      </c>
      <c r="C25" s="344"/>
      <c r="D25" s="344"/>
      <c r="E25" s="344"/>
      <c r="F25" s="344"/>
      <c r="G25" s="203"/>
      <c r="H25" s="203"/>
      <c r="I25" s="203"/>
      <c r="J25" s="214"/>
      <c r="K25" s="214"/>
    </row>
  </sheetData>
  <mergeCells count="24"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7:F17"/>
    <mergeCell ref="B18:F18"/>
    <mergeCell ref="B19:F19"/>
    <mergeCell ref="B20:F20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6" tint="-0.249977111117893"/>
    <pageSetUpPr fitToPage="1"/>
  </sheetPr>
  <dimension ref="A1:F37"/>
  <sheetViews>
    <sheetView view="pageBreakPreview" zoomScaleNormal="100" zoomScaleSheetLayoutView="100" workbookViewId="0">
      <selection activeCell="C3" sqref="C3"/>
    </sheetView>
  </sheetViews>
  <sheetFormatPr defaultRowHeight="15.75" x14ac:dyDescent="0.25"/>
  <cols>
    <col min="1" max="1" width="13.25" customWidth="1"/>
    <col min="2" max="2" width="13.75" customWidth="1"/>
    <col min="3" max="3" width="37" bestFit="1" customWidth="1"/>
    <col min="4" max="4" width="12.25" customWidth="1"/>
    <col min="5" max="5" width="15" customWidth="1"/>
  </cols>
  <sheetData>
    <row r="1" spans="1:6" ht="41.25" customHeight="1" x14ac:dyDescent="0.25">
      <c r="A1" s="403" t="s">
        <v>263</v>
      </c>
      <c r="B1" s="403"/>
      <c r="C1" s="403"/>
      <c r="D1" s="403"/>
      <c r="E1" s="403"/>
      <c r="F1" s="403"/>
    </row>
    <row r="2" spans="1:6" ht="18.75" thickBot="1" x14ac:dyDescent="0.4">
      <c r="A2" s="75" t="s">
        <v>22</v>
      </c>
      <c r="B2" s="51"/>
      <c r="C2" s="51"/>
      <c r="D2" s="51"/>
      <c r="E2" s="51"/>
      <c r="F2" s="51"/>
    </row>
    <row r="3" spans="1:6" ht="36.75" thickBot="1" x14ac:dyDescent="0.3">
      <c r="A3" s="35" t="s">
        <v>25</v>
      </c>
      <c r="B3" s="36" t="s">
        <v>52</v>
      </c>
      <c r="C3" s="36" t="s">
        <v>103</v>
      </c>
      <c r="D3" s="36" t="s">
        <v>99</v>
      </c>
      <c r="E3" s="36" t="s">
        <v>79</v>
      </c>
      <c r="F3" s="78" t="s">
        <v>80</v>
      </c>
    </row>
    <row r="4" spans="1:6" ht="18" x14ac:dyDescent="0.35">
      <c r="A4" s="432" t="s">
        <v>204</v>
      </c>
      <c r="B4" s="70" t="s">
        <v>228</v>
      </c>
      <c r="C4" s="70" t="s">
        <v>216</v>
      </c>
      <c r="D4" s="64" t="s">
        <v>217</v>
      </c>
      <c r="E4" s="64" t="s">
        <v>218</v>
      </c>
      <c r="F4" s="64" t="s">
        <v>219</v>
      </c>
    </row>
    <row r="5" spans="1:6" ht="18" x14ac:dyDescent="0.35">
      <c r="A5" s="433"/>
      <c r="B5" s="70" t="s">
        <v>228</v>
      </c>
      <c r="C5" s="66" t="s">
        <v>220</v>
      </c>
      <c r="D5" s="65" t="s">
        <v>217</v>
      </c>
      <c r="E5" s="65" t="s">
        <v>218</v>
      </c>
      <c r="F5" s="65" t="s">
        <v>219</v>
      </c>
    </row>
    <row r="6" spans="1:6" ht="18" x14ac:dyDescent="0.35">
      <c r="A6" s="427"/>
      <c r="B6" s="70" t="s">
        <v>228</v>
      </c>
      <c r="C6" s="66" t="s">
        <v>221</v>
      </c>
      <c r="D6" s="65" t="s">
        <v>217</v>
      </c>
      <c r="E6" s="65" t="s">
        <v>218</v>
      </c>
      <c r="F6" s="65" t="s">
        <v>219</v>
      </c>
    </row>
    <row r="7" spans="1:6" ht="18" x14ac:dyDescent="0.35">
      <c r="A7" s="375" t="s">
        <v>206</v>
      </c>
      <c r="B7" s="70" t="s">
        <v>228</v>
      </c>
      <c r="C7" s="66" t="s">
        <v>222</v>
      </c>
      <c r="D7" s="65" t="s">
        <v>217</v>
      </c>
      <c r="E7" s="65" t="s">
        <v>218</v>
      </c>
      <c r="F7" s="65" t="s">
        <v>219</v>
      </c>
    </row>
    <row r="8" spans="1:6" ht="18" x14ac:dyDescent="0.35">
      <c r="A8" s="427"/>
      <c r="B8" s="70" t="s">
        <v>228</v>
      </c>
      <c r="C8" s="66" t="s">
        <v>223</v>
      </c>
      <c r="D8" s="65" t="s">
        <v>217</v>
      </c>
      <c r="E8" s="65" t="s">
        <v>218</v>
      </c>
      <c r="F8" s="65" t="s">
        <v>219</v>
      </c>
    </row>
    <row r="9" spans="1:6" ht="18" x14ac:dyDescent="0.35">
      <c r="A9" s="375" t="s">
        <v>208</v>
      </c>
      <c r="B9" s="70" t="s">
        <v>228</v>
      </c>
      <c r="C9" s="66" t="s">
        <v>224</v>
      </c>
      <c r="D9" s="65" t="s">
        <v>217</v>
      </c>
      <c r="E9" s="65" t="s">
        <v>218</v>
      </c>
      <c r="F9" s="65" t="s">
        <v>219</v>
      </c>
    </row>
    <row r="10" spans="1:6" ht="18" x14ac:dyDescent="0.35">
      <c r="A10" s="433"/>
      <c r="B10" s="70" t="s">
        <v>228</v>
      </c>
      <c r="C10" s="66" t="s">
        <v>225</v>
      </c>
      <c r="D10" s="65" t="s">
        <v>217</v>
      </c>
      <c r="E10" s="65" t="s">
        <v>218</v>
      </c>
      <c r="F10" s="65" t="s">
        <v>219</v>
      </c>
    </row>
    <row r="11" spans="1:6" ht="18" x14ac:dyDescent="0.35">
      <c r="A11" s="433"/>
      <c r="B11" s="70" t="s">
        <v>228</v>
      </c>
      <c r="C11" s="66" t="s">
        <v>226</v>
      </c>
      <c r="D11" s="65" t="s">
        <v>217</v>
      </c>
      <c r="E11" s="65" t="s">
        <v>218</v>
      </c>
      <c r="F11" s="65" t="s">
        <v>219</v>
      </c>
    </row>
    <row r="12" spans="1:6" ht="18.75" thickBot="1" x14ac:dyDescent="0.4">
      <c r="A12" s="434"/>
      <c r="B12" s="79" t="s">
        <v>228</v>
      </c>
      <c r="C12" s="79" t="s">
        <v>227</v>
      </c>
      <c r="D12" s="80" t="s">
        <v>217</v>
      </c>
      <c r="E12" s="80" t="s">
        <v>218</v>
      </c>
      <c r="F12" s="80" t="s">
        <v>219</v>
      </c>
    </row>
    <row r="13" spans="1:6" ht="18" x14ac:dyDescent="0.35">
      <c r="A13" s="51"/>
      <c r="B13" s="51"/>
      <c r="C13" s="51"/>
      <c r="D13" s="51"/>
      <c r="E13" s="51"/>
      <c r="F13" s="51"/>
    </row>
    <row r="14" spans="1:6" ht="18.75" thickBot="1" x14ac:dyDescent="0.4">
      <c r="A14" s="75" t="s">
        <v>23</v>
      </c>
      <c r="B14" s="51"/>
      <c r="C14" s="51"/>
      <c r="D14" s="51"/>
      <c r="E14" s="51"/>
      <c r="F14" s="51"/>
    </row>
    <row r="15" spans="1:6" ht="36.75" thickBot="1" x14ac:dyDescent="0.3">
      <c r="A15" s="35" t="s">
        <v>25</v>
      </c>
      <c r="B15" s="36" t="s">
        <v>52</v>
      </c>
      <c r="C15" s="36" t="s">
        <v>103</v>
      </c>
      <c r="D15" s="36" t="s">
        <v>99</v>
      </c>
      <c r="E15" s="36" t="s">
        <v>79</v>
      </c>
      <c r="F15" s="78" t="s">
        <v>80</v>
      </c>
    </row>
    <row r="16" spans="1:6" ht="18" x14ac:dyDescent="0.35">
      <c r="A16" s="432" t="s">
        <v>204</v>
      </c>
      <c r="B16" s="70" t="s">
        <v>228</v>
      </c>
      <c r="C16" s="70" t="s">
        <v>216</v>
      </c>
      <c r="D16" s="64" t="s">
        <v>217</v>
      </c>
      <c r="E16" s="64" t="s">
        <v>218</v>
      </c>
      <c r="F16" s="64" t="s">
        <v>229</v>
      </c>
    </row>
    <row r="17" spans="1:6" ht="18" x14ac:dyDescent="0.35">
      <c r="A17" s="433"/>
      <c r="B17" s="70" t="s">
        <v>228</v>
      </c>
      <c r="C17" s="66" t="s">
        <v>220</v>
      </c>
      <c r="D17" s="65" t="s">
        <v>217</v>
      </c>
      <c r="E17" s="64" t="s">
        <v>218</v>
      </c>
      <c r="F17" s="64" t="s">
        <v>229</v>
      </c>
    </row>
    <row r="18" spans="1:6" ht="18" x14ac:dyDescent="0.35">
      <c r="A18" s="427"/>
      <c r="B18" s="70" t="s">
        <v>228</v>
      </c>
      <c r="C18" s="66" t="s">
        <v>221</v>
      </c>
      <c r="D18" s="65" t="s">
        <v>217</v>
      </c>
      <c r="E18" s="64" t="s">
        <v>218</v>
      </c>
      <c r="F18" s="64" t="s">
        <v>229</v>
      </c>
    </row>
    <row r="19" spans="1:6" ht="18" x14ac:dyDescent="0.35">
      <c r="A19" s="375" t="s">
        <v>206</v>
      </c>
      <c r="B19" s="70" t="s">
        <v>228</v>
      </c>
      <c r="C19" s="66" t="s">
        <v>222</v>
      </c>
      <c r="D19" s="65" t="s">
        <v>217</v>
      </c>
      <c r="E19" s="64" t="s">
        <v>218</v>
      </c>
      <c r="F19" s="64" t="s">
        <v>229</v>
      </c>
    </row>
    <row r="20" spans="1:6" ht="18" x14ac:dyDescent="0.35">
      <c r="A20" s="427"/>
      <c r="B20" s="70" t="s">
        <v>228</v>
      </c>
      <c r="C20" s="66" t="s">
        <v>223</v>
      </c>
      <c r="D20" s="65" t="s">
        <v>217</v>
      </c>
      <c r="E20" s="64" t="s">
        <v>218</v>
      </c>
      <c r="F20" s="64" t="s">
        <v>229</v>
      </c>
    </row>
    <row r="21" spans="1:6" ht="18.75" thickBot="1" x14ac:dyDescent="0.4">
      <c r="A21" s="81" t="s">
        <v>208</v>
      </c>
      <c r="B21" s="70" t="s">
        <v>228</v>
      </c>
      <c r="C21" s="79" t="s">
        <v>230</v>
      </c>
      <c r="D21" s="80" t="s">
        <v>217</v>
      </c>
      <c r="E21" s="80" t="s">
        <v>218</v>
      </c>
      <c r="F21" s="80" t="s">
        <v>229</v>
      </c>
    </row>
    <row r="22" spans="1:6" ht="18" x14ac:dyDescent="0.35">
      <c r="A22" s="51"/>
      <c r="B22" s="51"/>
      <c r="C22" s="51"/>
      <c r="D22" s="51"/>
      <c r="E22" s="51"/>
      <c r="F22" s="51"/>
    </row>
    <row r="23" spans="1:6" ht="18.75" thickBot="1" x14ac:dyDescent="0.4">
      <c r="A23" s="33" t="s">
        <v>81</v>
      </c>
      <c r="B23" s="52"/>
      <c r="C23" s="52"/>
      <c r="D23" s="52"/>
      <c r="E23" s="52"/>
      <c r="F23" s="52"/>
    </row>
    <row r="24" spans="1:6" ht="36.75" thickBot="1" x14ac:dyDescent="0.3">
      <c r="A24" s="35" t="s">
        <v>25</v>
      </c>
      <c r="B24" s="36" t="s">
        <v>52</v>
      </c>
      <c r="C24" s="36" t="s">
        <v>103</v>
      </c>
      <c r="D24" s="36" t="s">
        <v>99</v>
      </c>
      <c r="E24" s="36" t="s">
        <v>79</v>
      </c>
      <c r="F24" s="78" t="s">
        <v>80</v>
      </c>
    </row>
    <row r="25" spans="1:6" ht="18" x14ac:dyDescent="0.35">
      <c r="A25" s="70"/>
      <c r="B25" s="70"/>
      <c r="C25" s="70"/>
      <c r="D25" s="70"/>
      <c r="E25" s="70"/>
      <c r="F25" s="70"/>
    </row>
    <row r="26" spans="1:6" ht="18" x14ac:dyDescent="0.35">
      <c r="A26" s="51"/>
      <c r="B26" s="51"/>
      <c r="C26" s="51"/>
      <c r="D26" s="51"/>
      <c r="E26" s="51"/>
      <c r="F26" s="51"/>
    </row>
    <row r="27" spans="1:6" ht="18.75" thickBot="1" x14ac:dyDescent="0.4">
      <c r="A27" s="75" t="s">
        <v>24</v>
      </c>
      <c r="B27" s="51"/>
      <c r="C27" s="51"/>
      <c r="D27" s="51"/>
      <c r="E27" s="51"/>
      <c r="F27" s="51"/>
    </row>
    <row r="28" spans="1:6" ht="36.75" thickBot="1" x14ac:dyDescent="0.3">
      <c r="A28" s="35" t="s">
        <v>25</v>
      </c>
      <c r="B28" s="36" t="s">
        <v>52</v>
      </c>
      <c r="C28" s="36" t="s">
        <v>103</v>
      </c>
      <c r="D28" s="36" t="s">
        <v>99</v>
      </c>
      <c r="E28" s="36" t="s">
        <v>79</v>
      </c>
      <c r="F28" s="78" t="s">
        <v>80</v>
      </c>
    </row>
    <row r="29" spans="1:6" ht="18" x14ac:dyDescent="0.35">
      <c r="A29" s="428" t="s">
        <v>204</v>
      </c>
      <c r="B29" s="70" t="s">
        <v>228</v>
      </c>
      <c r="C29" s="70" t="s">
        <v>231</v>
      </c>
      <c r="D29" s="64" t="s">
        <v>217</v>
      </c>
      <c r="E29" s="64" t="s">
        <v>218</v>
      </c>
      <c r="F29" s="64" t="s">
        <v>232</v>
      </c>
    </row>
    <row r="30" spans="1:6" ht="18" x14ac:dyDescent="0.35">
      <c r="A30" s="429"/>
      <c r="B30" s="70" t="s">
        <v>228</v>
      </c>
      <c r="C30" s="66" t="s">
        <v>231</v>
      </c>
      <c r="D30" s="65" t="s">
        <v>233</v>
      </c>
      <c r="E30" s="64" t="s">
        <v>218</v>
      </c>
      <c r="F30" s="64" t="s">
        <v>232</v>
      </c>
    </row>
    <row r="31" spans="1:6" ht="18" x14ac:dyDescent="0.35">
      <c r="A31" s="430"/>
      <c r="B31" s="70" t="s">
        <v>228</v>
      </c>
      <c r="C31" s="66" t="s">
        <v>221</v>
      </c>
      <c r="D31" s="65" t="s">
        <v>217</v>
      </c>
      <c r="E31" s="64" t="s">
        <v>218</v>
      </c>
      <c r="F31" s="64" t="s">
        <v>232</v>
      </c>
    </row>
    <row r="32" spans="1:6" ht="18" x14ac:dyDescent="0.35">
      <c r="A32" s="431" t="s">
        <v>206</v>
      </c>
      <c r="B32" s="70" t="s">
        <v>228</v>
      </c>
      <c r="C32" s="66" t="s">
        <v>222</v>
      </c>
      <c r="D32" s="65" t="s">
        <v>217</v>
      </c>
      <c r="E32" s="64" t="s">
        <v>218</v>
      </c>
      <c r="F32" s="64" t="s">
        <v>232</v>
      </c>
    </row>
    <row r="33" spans="1:6" ht="18" x14ac:dyDescent="0.35">
      <c r="A33" s="429"/>
      <c r="B33" s="70" t="s">
        <v>228</v>
      </c>
      <c r="C33" s="66" t="s">
        <v>222</v>
      </c>
      <c r="D33" s="65" t="s">
        <v>233</v>
      </c>
      <c r="E33" s="64" t="s">
        <v>218</v>
      </c>
      <c r="F33" s="64" t="s">
        <v>232</v>
      </c>
    </row>
    <row r="34" spans="1:6" ht="18" x14ac:dyDescent="0.35">
      <c r="A34" s="429"/>
      <c r="B34" s="70" t="s">
        <v>228</v>
      </c>
      <c r="C34" s="66" t="s">
        <v>223</v>
      </c>
      <c r="D34" s="65" t="s">
        <v>217</v>
      </c>
      <c r="E34" s="64" t="s">
        <v>218</v>
      </c>
      <c r="F34" s="64" t="s">
        <v>232</v>
      </c>
    </row>
    <row r="35" spans="1:6" ht="18" x14ac:dyDescent="0.35">
      <c r="A35" s="430"/>
      <c r="B35" s="70" t="s">
        <v>228</v>
      </c>
      <c r="C35" s="66" t="s">
        <v>223</v>
      </c>
      <c r="D35" s="65" t="s">
        <v>233</v>
      </c>
      <c r="E35" s="64" t="s">
        <v>218</v>
      </c>
      <c r="F35" s="64" t="s">
        <v>232</v>
      </c>
    </row>
    <row r="36" spans="1:6" ht="18" x14ac:dyDescent="0.35">
      <c r="A36" s="431" t="s">
        <v>208</v>
      </c>
      <c r="B36" s="70" t="s">
        <v>228</v>
      </c>
      <c r="C36" s="66" t="s">
        <v>230</v>
      </c>
      <c r="D36" s="65" t="s">
        <v>217</v>
      </c>
      <c r="E36" s="65" t="s">
        <v>218</v>
      </c>
      <c r="F36" s="65" t="s">
        <v>232</v>
      </c>
    </row>
    <row r="37" spans="1:6" ht="18" x14ac:dyDescent="0.35">
      <c r="A37" s="430"/>
      <c r="B37" s="70" t="s">
        <v>228</v>
      </c>
      <c r="C37" s="66" t="s">
        <v>230</v>
      </c>
      <c r="D37" s="65" t="s">
        <v>233</v>
      </c>
      <c r="E37" s="64" t="s">
        <v>218</v>
      </c>
      <c r="F37" s="64" t="s">
        <v>232</v>
      </c>
    </row>
  </sheetData>
  <mergeCells count="9">
    <mergeCell ref="A19:A20"/>
    <mergeCell ref="A29:A31"/>
    <mergeCell ref="A32:A35"/>
    <mergeCell ref="A36:A37"/>
    <mergeCell ref="A1:F1"/>
    <mergeCell ref="A4:A6"/>
    <mergeCell ref="A7:A8"/>
    <mergeCell ref="A9:A12"/>
    <mergeCell ref="A16:A18"/>
  </mergeCells>
  <phoneticPr fontId="4" type="noConversion"/>
  <pageMargins left="0.75" right="0.75" top="1" bottom="1" header="0.4921259845" footer="0.4921259845"/>
  <pageSetup paperSize="9" scale="60" fitToWidth="0" orientation="landscape" r:id="rId1"/>
  <headerFooter alignWithMargins="0"/>
  <rowBreaks count="1" manualBreakCount="1">
    <brk id="22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6" tint="-0.249977111117893"/>
  </sheetPr>
  <dimension ref="A1:I10"/>
  <sheetViews>
    <sheetView view="pageBreakPreview" zoomScaleNormal="130" zoomScaleSheetLayoutView="100" workbookViewId="0">
      <selection activeCell="B3" sqref="B3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4">
      <c r="A1" s="377" t="s">
        <v>265</v>
      </c>
      <c r="B1" s="377"/>
      <c r="C1" s="377"/>
      <c r="D1" s="377"/>
      <c r="E1" s="377"/>
      <c r="F1" s="377"/>
      <c r="G1" s="377"/>
      <c r="H1" s="377"/>
      <c r="I1" s="22"/>
    </row>
    <row r="2" spans="1:9" ht="29.25" customHeight="1" thickBot="1" x14ac:dyDescent="0.45">
      <c r="A2" s="76" t="s">
        <v>82</v>
      </c>
      <c r="B2" s="77"/>
      <c r="C2" s="77"/>
      <c r="D2" s="77"/>
      <c r="E2" s="77"/>
      <c r="F2" s="77"/>
      <c r="G2" s="77"/>
      <c r="H2" s="77"/>
      <c r="I2" s="17"/>
    </row>
    <row r="3" spans="1:9" ht="15.75" customHeight="1" thickBot="1" x14ac:dyDescent="0.3">
      <c r="A3" s="35" t="s">
        <v>25</v>
      </c>
      <c r="B3" s="36" t="s">
        <v>21</v>
      </c>
      <c r="C3" s="36" t="s">
        <v>52</v>
      </c>
      <c r="D3" s="36" t="s">
        <v>103</v>
      </c>
      <c r="E3" s="36" t="s">
        <v>99</v>
      </c>
      <c r="F3" s="36" t="s">
        <v>79</v>
      </c>
      <c r="G3" s="36" t="s">
        <v>80</v>
      </c>
      <c r="H3" s="78" t="s">
        <v>83</v>
      </c>
      <c r="I3" s="20"/>
    </row>
    <row r="4" spans="1:9" ht="15.75" customHeight="1" x14ac:dyDescent="0.25">
      <c r="A4" s="435"/>
      <c r="B4" s="436"/>
      <c r="C4" s="436"/>
      <c r="D4" s="436"/>
      <c r="E4" s="436"/>
      <c r="F4" s="436"/>
      <c r="G4" s="436"/>
      <c r="H4" s="437"/>
      <c r="I4" s="20"/>
    </row>
    <row r="5" spans="1:9" ht="18" x14ac:dyDescent="0.35">
      <c r="A5" s="51"/>
      <c r="B5" s="51"/>
      <c r="C5" s="51"/>
      <c r="D5" s="51"/>
      <c r="E5" s="51"/>
      <c r="F5" s="51"/>
      <c r="G5" s="51"/>
      <c r="H5" s="51"/>
      <c r="I5" s="5"/>
    </row>
    <row r="6" spans="1:9" ht="15.75" customHeight="1" x14ac:dyDescent="0.35">
      <c r="A6" s="51"/>
      <c r="B6" s="51"/>
      <c r="C6" s="51"/>
      <c r="D6" s="51"/>
      <c r="E6" s="51"/>
      <c r="F6" s="51"/>
      <c r="G6" s="51"/>
      <c r="H6" s="51"/>
      <c r="I6" s="5"/>
    </row>
    <row r="7" spans="1:9" ht="24.75" customHeight="1" thickBot="1" x14ac:dyDescent="0.4">
      <c r="A7" s="75"/>
      <c r="B7" s="51"/>
      <c r="C7" s="51"/>
      <c r="D7" s="51"/>
      <c r="E7" s="51"/>
      <c r="F7" s="51"/>
      <c r="G7" s="51"/>
      <c r="H7" s="51"/>
      <c r="I7" s="5"/>
    </row>
    <row r="8" spans="1:9" ht="18.75" thickBot="1" x14ac:dyDescent="0.3">
      <c r="A8" s="35"/>
      <c r="B8" s="36"/>
      <c r="C8" s="36"/>
      <c r="D8" s="36"/>
      <c r="E8" s="36"/>
      <c r="F8" s="36"/>
      <c r="G8" s="36"/>
      <c r="H8" s="78"/>
      <c r="I8" s="19"/>
    </row>
    <row r="9" spans="1:9" ht="45.75" customHeight="1" x14ac:dyDescent="0.25">
      <c r="A9" s="438" t="s">
        <v>264</v>
      </c>
      <c r="B9" s="439"/>
      <c r="C9" s="439"/>
      <c r="D9" s="439"/>
      <c r="E9" s="439"/>
      <c r="F9" s="439"/>
      <c r="G9" s="439"/>
      <c r="H9" s="440"/>
      <c r="I9" s="19"/>
    </row>
    <row r="10" spans="1:9" x14ac:dyDescent="0.25">
      <c r="H10" s="12"/>
      <c r="I10" s="5"/>
    </row>
  </sheetData>
  <mergeCells count="3">
    <mergeCell ref="A1:H1"/>
    <mergeCell ref="A4:H4"/>
    <mergeCell ref="A9:H9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6" tint="-0.249977111117893"/>
  </sheetPr>
  <dimension ref="A1:B9"/>
  <sheetViews>
    <sheetView view="pageBreakPreview" zoomScaleNormal="100" zoomScaleSheetLayoutView="100" workbookViewId="0">
      <selection activeCell="B2" sqref="B2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403" t="s">
        <v>293</v>
      </c>
      <c r="B1" s="403"/>
    </row>
    <row r="2" spans="1:2" s="1" customFormat="1" ht="18.75" thickBot="1" x14ac:dyDescent="0.4">
      <c r="A2" s="61" t="s">
        <v>25</v>
      </c>
      <c r="B2" s="73" t="s">
        <v>202</v>
      </c>
    </row>
    <row r="3" spans="1:2" ht="18" x14ac:dyDescent="0.35">
      <c r="A3" s="70" t="s">
        <v>238</v>
      </c>
      <c r="B3" s="70" t="s">
        <v>332</v>
      </c>
    </row>
    <row r="4" spans="1:2" ht="18" x14ac:dyDescent="0.35">
      <c r="A4" s="66" t="s">
        <v>239</v>
      </c>
      <c r="B4" s="66" t="s">
        <v>228</v>
      </c>
    </row>
    <row r="5" spans="1:2" ht="18" x14ac:dyDescent="0.35">
      <c r="A5" s="66"/>
      <c r="B5" s="66"/>
    </row>
    <row r="6" spans="1:2" ht="18" x14ac:dyDescent="0.35">
      <c r="A6" s="66"/>
      <c r="B6" s="66"/>
    </row>
    <row r="7" spans="1:2" ht="18" x14ac:dyDescent="0.35">
      <c r="A7" s="66"/>
      <c r="B7" s="66"/>
    </row>
    <row r="8" spans="1:2" x14ac:dyDescent="0.25">
      <c r="A8" s="2"/>
      <c r="B8" s="2"/>
    </row>
    <row r="9" spans="1:2" x14ac:dyDescent="0.25">
      <c r="A9" s="2"/>
      <c r="B9" s="2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6" tint="-0.249977111117893"/>
  </sheetPr>
  <dimension ref="A1:C18"/>
  <sheetViews>
    <sheetView view="pageBreakPreview" zoomScaleNormal="100" zoomScaleSheetLayoutView="100" workbookViewId="0">
      <selection activeCell="B3" sqref="B3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403" t="s">
        <v>292</v>
      </c>
      <c r="B1" s="403"/>
      <c r="C1" s="403"/>
    </row>
    <row r="2" spans="1:3" ht="24" customHeight="1" thickBot="1" x14ac:dyDescent="0.3">
      <c r="A2" s="441" t="s">
        <v>199</v>
      </c>
      <c r="B2" s="441"/>
      <c r="C2" s="71"/>
    </row>
    <row r="3" spans="1:3" ht="36.75" thickBot="1" x14ac:dyDescent="0.4">
      <c r="A3" s="72" t="s">
        <v>25</v>
      </c>
      <c r="B3" s="73" t="s">
        <v>202</v>
      </c>
      <c r="C3" s="74" t="s">
        <v>83</v>
      </c>
    </row>
    <row r="4" spans="1:3" ht="18" x14ac:dyDescent="0.35">
      <c r="A4" s="70" t="s">
        <v>240</v>
      </c>
      <c r="B4" s="64">
        <v>0</v>
      </c>
      <c r="C4" s="64">
        <v>0</v>
      </c>
    </row>
    <row r="5" spans="1:3" ht="18" x14ac:dyDescent="0.35">
      <c r="A5" s="70" t="s">
        <v>241</v>
      </c>
      <c r="B5" s="64">
        <v>0</v>
      </c>
      <c r="C5" s="64">
        <v>0</v>
      </c>
    </row>
    <row r="6" spans="1:3" ht="18" x14ac:dyDescent="0.35">
      <c r="A6" s="70" t="s">
        <v>242</v>
      </c>
      <c r="B6" s="64">
        <v>0</v>
      </c>
      <c r="C6" s="64">
        <v>0</v>
      </c>
    </row>
    <row r="7" spans="1:3" ht="18" x14ac:dyDescent="0.35">
      <c r="A7" s="66"/>
      <c r="B7" s="66"/>
      <c r="C7" s="66"/>
    </row>
    <row r="8" spans="1:3" ht="18" x14ac:dyDescent="0.35">
      <c r="A8" s="66"/>
      <c r="B8" s="66"/>
      <c r="C8" s="66"/>
    </row>
    <row r="9" spans="1:3" ht="18" x14ac:dyDescent="0.35">
      <c r="A9" s="66"/>
      <c r="B9" s="66"/>
      <c r="C9" s="66"/>
    </row>
    <row r="10" spans="1:3" ht="18" x14ac:dyDescent="0.35">
      <c r="A10" s="51"/>
      <c r="B10" s="51"/>
      <c r="C10" s="51"/>
    </row>
    <row r="11" spans="1:3" ht="18.75" thickBot="1" x14ac:dyDescent="0.4">
      <c r="A11" s="75" t="s">
        <v>200</v>
      </c>
      <c r="B11" s="51"/>
      <c r="C11" s="51"/>
    </row>
    <row r="12" spans="1:3" ht="36.75" thickBot="1" x14ac:dyDescent="0.4">
      <c r="A12" s="72" t="s">
        <v>25</v>
      </c>
      <c r="B12" s="73" t="s">
        <v>202</v>
      </c>
      <c r="C12" s="74" t="s">
        <v>104</v>
      </c>
    </row>
    <row r="13" spans="1:3" ht="18" x14ac:dyDescent="0.35">
      <c r="A13" s="70" t="s">
        <v>240</v>
      </c>
      <c r="B13" s="64">
        <v>0</v>
      </c>
      <c r="C13" s="64">
        <v>0</v>
      </c>
    </row>
    <row r="14" spans="1:3" ht="18" x14ac:dyDescent="0.35">
      <c r="A14" s="70" t="s">
        <v>241</v>
      </c>
      <c r="B14" s="64">
        <v>0</v>
      </c>
      <c r="C14" s="64">
        <v>0</v>
      </c>
    </row>
    <row r="15" spans="1:3" ht="18" x14ac:dyDescent="0.35">
      <c r="A15" s="70" t="s">
        <v>242</v>
      </c>
      <c r="B15" s="64">
        <v>0</v>
      </c>
      <c r="C15" s="64">
        <v>0</v>
      </c>
    </row>
    <row r="16" spans="1:3" ht="18" x14ac:dyDescent="0.35">
      <c r="A16" s="66"/>
      <c r="B16" s="66"/>
      <c r="C16" s="66"/>
    </row>
    <row r="17" spans="1:3" ht="18" x14ac:dyDescent="0.35">
      <c r="A17" s="66"/>
      <c r="B17" s="66"/>
      <c r="C17" s="66"/>
    </row>
    <row r="18" spans="1:3" ht="18" x14ac:dyDescent="0.35">
      <c r="A18" s="51"/>
      <c r="B18" s="51"/>
      <c r="C18" s="51"/>
    </row>
  </sheetData>
  <mergeCells count="2">
    <mergeCell ref="A1:C1"/>
    <mergeCell ref="A2:B2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6" tint="-0.249977111117893"/>
    <pageSetUpPr fitToPage="1"/>
  </sheetPr>
  <dimension ref="A1:L15"/>
  <sheetViews>
    <sheetView view="pageBreakPreview" zoomScale="68" zoomScaleNormal="100" zoomScaleSheetLayoutView="68" workbookViewId="0">
      <selection activeCell="G2" sqref="G2"/>
    </sheetView>
  </sheetViews>
  <sheetFormatPr defaultRowHeight="15.75" x14ac:dyDescent="0.25"/>
  <cols>
    <col min="1" max="1" width="3.75" customWidth="1"/>
    <col min="2" max="2" width="6.625" customWidth="1"/>
    <col min="3" max="3" width="19.5" customWidth="1"/>
    <col min="4" max="4" width="6" customWidth="1"/>
    <col min="5" max="5" width="5.25" customWidth="1"/>
    <col min="6" max="6" width="12.125" customWidth="1"/>
    <col min="7" max="7" width="20.125" customWidth="1"/>
    <col min="8" max="8" width="40.625" customWidth="1"/>
    <col min="9" max="9" width="17.375" customWidth="1"/>
    <col min="10" max="10" width="11.25" customWidth="1"/>
    <col min="11" max="11" width="14.75" customWidth="1"/>
    <col min="12" max="12" width="25.25" customWidth="1"/>
  </cols>
  <sheetData>
    <row r="1" spans="1:12" ht="23.25" thickBot="1" x14ac:dyDescent="0.45">
      <c r="A1" s="442" t="s">
        <v>271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2" ht="168" customHeight="1" thickBot="1" x14ac:dyDescent="0.3">
      <c r="A2" s="67" t="s">
        <v>105</v>
      </c>
      <c r="B2" s="68" t="s">
        <v>25</v>
      </c>
      <c r="C2" s="68" t="s">
        <v>150</v>
      </c>
      <c r="D2" s="68" t="s">
        <v>153</v>
      </c>
      <c r="E2" s="68" t="s">
        <v>152</v>
      </c>
      <c r="F2" s="68" t="s">
        <v>106</v>
      </c>
      <c r="G2" s="68" t="s">
        <v>107</v>
      </c>
      <c r="H2" s="68" t="s">
        <v>93</v>
      </c>
      <c r="I2" s="68" t="s">
        <v>108</v>
      </c>
      <c r="J2" s="68" t="s">
        <v>109</v>
      </c>
      <c r="K2" s="68" t="s">
        <v>110</v>
      </c>
      <c r="L2" s="69" t="s">
        <v>111</v>
      </c>
    </row>
    <row r="3" spans="1:12" ht="18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ht="18" x14ac:dyDescent="0.3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18" x14ac:dyDescent="0.3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 ht="18" x14ac:dyDescent="0.3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2" ht="18" x14ac:dyDescent="0.3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2" ht="18" x14ac:dyDescent="0.35">
      <c r="A8" s="66"/>
      <c r="B8" s="66"/>
      <c r="C8" s="66"/>
      <c r="D8" s="66"/>
      <c r="E8" s="66"/>
      <c r="F8" s="66"/>
      <c r="G8" s="92"/>
      <c r="H8" s="66"/>
      <c r="I8" s="66"/>
      <c r="J8" s="66"/>
      <c r="K8" s="66"/>
      <c r="L8" s="66"/>
    </row>
    <row r="9" spans="1:12" ht="18" x14ac:dyDescent="0.35">
      <c r="A9" s="66"/>
      <c r="B9" s="66"/>
      <c r="C9" s="66"/>
      <c r="D9" s="66"/>
      <c r="E9" s="66"/>
      <c r="F9" s="66"/>
      <c r="G9" s="92"/>
      <c r="H9" s="66"/>
      <c r="I9" s="66"/>
      <c r="J9" s="66"/>
      <c r="K9" s="66"/>
      <c r="L9" s="66"/>
    </row>
    <row r="10" spans="1:12" ht="18" x14ac:dyDescent="0.3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</row>
    <row r="11" spans="1:12" ht="18" x14ac:dyDescent="0.35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ht="18" x14ac:dyDescent="0.3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</row>
    <row r="13" spans="1:12" ht="18" x14ac:dyDescent="0.3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ht="18" x14ac:dyDescent="0.3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</row>
    <row r="15" spans="1:12" ht="18" x14ac:dyDescent="0.35">
      <c r="A15" s="66"/>
      <c r="B15" s="70"/>
      <c r="C15" s="70"/>
      <c r="D15" s="66"/>
      <c r="E15" s="66"/>
      <c r="F15" s="66"/>
      <c r="G15" s="66"/>
      <c r="H15" s="66"/>
      <c r="I15" s="66"/>
      <c r="J15" s="66"/>
      <c r="K15" s="66"/>
      <c r="L15" s="66"/>
    </row>
  </sheetData>
  <mergeCells count="1">
    <mergeCell ref="A1:L1"/>
  </mergeCells>
  <pageMargins left="0.25" right="0.25" top="0.75" bottom="0.75" header="0.3" footer="0.3"/>
  <pageSetup paperSize="9" scale="73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6" tint="-0.249977111117893"/>
    <pageSetUpPr fitToPage="1"/>
  </sheetPr>
  <dimension ref="A1:M15"/>
  <sheetViews>
    <sheetView view="pageBreakPreview" zoomScaleNormal="100" zoomScaleSheetLayoutView="100" workbookViewId="0">
      <selection activeCell="A2" sqref="A2:L2"/>
    </sheetView>
  </sheetViews>
  <sheetFormatPr defaultRowHeight="15.75" x14ac:dyDescent="0.25"/>
  <cols>
    <col min="1" max="1" width="3.25" customWidth="1"/>
    <col min="2" max="2" width="6.125" bestFit="1" customWidth="1"/>
    <col min="3" max="3" width="12.75" customWidth="1"/>
    <col min="4" max="4" width="5.25" customWidth="1"/>
    <col min="5" max="5" width="4.25" customWidth="1"/>
    <col min="6" max="6" width="13.625" customWidth="1"/>
    <col min="7" max="7" width="15.75" customWidth="1"/>
    <col min="8" max="8" width="23.875" customWidth="1"/>
    <col min="9" max="10" width="17.375" customWidth="1"/>
    <col min="11" max="11" width="14.5" customWidth="1"/>
    <col min="12" max="12" width="15.375" customWidth="1"/>
  </cols>
  <sheetData>
    <row r="1" spans="1:13" ht="20.25" customHeight="1" thickBot="1" x14ac:dyDescent="0.45">
      <c r="A1" s="446" t="s">
        <v>363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8"/>
      <c r="M1" s="32"/>
    </row>
    <row r="2" spans="1:13" s="28" customFormat="1" ht="121.5" x14ac:dyDescent="0.2">
      <c r="A2" s="449" t="s">
        <v>105</v>
      </c>
      <c r="B2" s="450" t="s">
        <v>25</v>
      </c>
      <c r="C2" s="450" t="s">
        <v>150</v>
      </c>
      <c r="D2" s="450" t="s">
        <v>153</v>
      </c>
      <c r="E2" s="450" t="s">
        <v>152</v>
      </c>
      <c r="F2" s="450" t="s">
        <v>106</v>
      </c>
      <c r="G2" s="450" t="s">
        <v>107</v>
      </c>
      <c r="H2" s="450" t="s">
        <v>93</v>
      </c>
      <c r="I2" s="450" t="s">
        <v>108</v>
      </c>
      <c r="J2" s="450" t="s">
        <v>109</v>
      </c>
      <c r="K2" s="450" t="s">
        <v>110</v>
      </c>
      <c r="L2" s="451" t="s">
        <v>111</v>
      </c>
      <c r="M2" s="27"/>
    </row>
    <row r="3" spans="1:13" s="28" customFormat="1" ht="44.25" customHeight="1" x14ac:dyDescent="0.2">
      <c r="A3" s="322">
        <v>1</v>
      </c>
      <c r="B3" s="317" t="s">
        <v>204</v>
      </c>
      <c r="C3" s="312" t="s">
        <v>245</v>
      </c>
      <c r="D3" s="318"/>
      <c r="E3" s="318"/>
      <c r="F3" s="312" t="s">
        <v>272</v>
      </c>
      <c r="G3" s="312" t="s">
        <v>273</v>
      </c>
      <c r="H3" s="319" t="s">
        <v>274</v>
      </c>
      <c r="I3" s="312" t="s">
        <v>289</v>
      </c>
      <c r="J3" s="318"/>
      <c r="K3" s="318"/>
      <c r="L3" s="323" t="s">
        <v>370</v>
      </c>
      <c r="M3" s="27"/>
    </row>
    <row r="4" spans="1:13" s="28" customFormat="1" ht="46.5" customHeight="1" x14ac:dyDescent="0.2">
      <c r="A4" s="322">
        <v>2</v>
      </c>
      <c r="B4" s="317" t="s">
        <v>204</v>
      </c>
      <c r="C4" s="312" t="s">
        <v>245</v>
      </c>
      <c r="D4" s="318"/>
      <c r="E4" s="318"/>
      <c r="F4" s="312" t="s">
        <v>275</v>
      </c>
      <c r="G4" s="312" t="s">
        <v>273</v>
      </c>
      <c r="H4" s="319" t="s">
        <v>276</v>
      </c>
      <c r="I4" s="312" t="s">
        <v>289</v>
      </c>
      <c r="J4" s="318"/>
      <c r="K4" s="318"/>
      <c r="L4" s="323" t="s">
        <v>370</v>
      </c>
      <c r="M4" s="27"/>
    </row>
    <row r="5" spans="1:13" s="28" customFormat="1" ht="48" customHeight="1" x14ac:dyDescent="0.2">
      <c r="A5" s="322">
        <v>3</v>
      </c>
      <c r="B5" s="317" t="s">
        <v>204</v>
      </c>
      <c r="C5" s="312" t="s">
        <v>245</v>
      </c>
      <c r="D5" s="318"/>
      <c r="E5" s="318"/>
      <c r="F5" s="312" t="s">
        <v>277</v>
      </c>
      <c r="G5" s="312" t="s">
        <v>278</v>
      </c>
      <c r="H5" s="319" t="s">
        <v>279</v>
      </c>
      <c r="I5" s="312" t="s">
        <v>290</v>
      </c>
      <c r="J5" s="320">
        <v>11000</v>
      </c>
      <c r="K5" s="318"/>
      <c r="L5" s="315" t="s">
        <v>374</v>
      </c>
      <c r="M5" s="27"/>
    </row>
    <row r="6" spans="1:13" s="28" customFormat="1" ht="44.25" customHeight="1" x14ac:dyDescent="0.2">
      <c r="A6" s="322">
        <v>4</v>
      </c>
      <c r="B6" s="317" t="s">
        <v>204</v>
      </c>
      <c r="C6" s="312" t="s">
        <v>280</v>
      </c>
      <c r="D6" s="318"/>
      <c r="E6" s="318"/>
      <c r="F6" s="312" t="s">
        <v>281</v>
      </c>
      <c r="G6" s="312" t="s">
        <v>282</v>
      </c>
      <c r="H6" s="319" t="s">
        <v>283</v>
      </c>
      <c r="I6" s="312" t="s">
        <v>291</v>
      </c>
      <c r="J6" s="320">
        <v>2000</v>
      </c>
      <c r="K6" s="318"/>
      <c r="L6" s="315" t="s">
        <v>373</v>
      </c>
      <c r="M6" s="27"/>
    </row>
    <row r="7" spans="1:13" s="28" customFormat="1" ht="46.5" customHeight="1" x14ac:dyDescent="0.2">
      <c r="A7" s="322">
        <v>5</v>
      </c>
      <c r="B7" s="317" t="s">
        <v>204</v>
      </c>
      <c r="C7" s="312" t="s">
        <v>280</v>
      </c>
      <c r="D7" s="318"/>
      <c r="E7" s="318"/>
      <c r="F7" s="312" t="s">
        <v>281</v>
      </c>
      <c r="G7" s="312" t="s">
        <v>282</v>
      </c>
      <c r="H7" s="319" t="s">
        <v>284</v>
      </c>
      <c r="I7" s="312" t="s">
        <v>291</v>
      </c>
      <c r="J7" s="320">
        <v>5000</v>
      </c>
      <c r="K7" s="318"/>
      <c r="L7" s="315" t="s">
        <v>372</v>
      </c>
      <c r="M7" s="27"/>
    </row>
    <row r="8" spans="1:13" s="28" customFormat="1" ht="48" customHeight="1" x14ac:dyDescent="0.2">
      <c r="A8" s="322">
        <v>6</v>
      </c>
      <c r="B8" s="317" t="s">
        <v>204</v>
      </c>
      <c r="C8" s="312" t="s">
        <v>285</v>
      </c>
      <c r="D8" s="318"/>
      <c r="E8" s="318"/>
      <c r="F8" s="312" t="s">
        <v>364</v>
      </c>
      <c r="G8" s="313" t="s">
        <v>365</v>
      </c>
      <c r="H8" s="319" t="s">
        <v>286</v>
      </c>
      <c r="I8" s="312" t="s">
        <v>369</v>
      </c>
      <c r="J8" s="320">
        <v>800</v>
      </c>
      <c r="K8" s="318"/>
      <c r="L8" s="315" t="s">
        <v>375</v>
      </c>
      <c r="M8" s="27"/>
    </row>
    <row r="9" spans="1:13" s="28" customFormat="1" ht="48" customHeight="1" x14ac:dyDescent="0.2">
      <c r="A9" s="322">
        <v>7</v>
      </c>
      <c r="B9" s="317" t="s">
        <v>204</v>
      </c>
      <c r="C9" s="312" t="s">
        <v>287</v>
      </c>
      <c r="D9" s="318"/>
      <c r="E9" s="318"/>
      <c r="F9" s="312" t="s">
        <v>366</v>
      </c>
      <c r="G9" s="313" t="s">
        <v>367</v>
      </c>
      <c r="H9" s="319" t="s">
        <v>288</v>
      </c>
      <c r="I9" s="312" t="s">
        <v>368</v>
      </c>
      <c r="J9" s="320">
        <v>1600</v>
      </c>
      <c r="K9" s="318"/>
      <c r="L9" s="324" t="s">
        <v>371</v>
      </c>
      <c r="M9" s="27"/>
    </row>
    <row r="10" spans="1:13" ht="42.75" customHeight="1" x14ac:dyDescent="0.25">
      <c r="A10" s="322">
        <v>8</v>
      </c>
      <c r="B10" s="314" t="s">
        <v>206</v>
      </c>
      <c r="C10" s="314" t="s">
        <v>245</v>
      </c>
      <c r="D10" s="314" t="s">
        <v>246</v>
      </c>
      <c r="E10" s="314" t="s">
        <v>247</v>
      </c>
      <c r="F10" s="321" t="s">
        <v>341</v>
      </c>
      <c r="G10" s="321" t="s">
        <v>252</v>
      </c>
      <c r="H10" s="330" t="s">
        <v>342</v>
      </c>
      <c r="I10" s="314" t="s">
        <v>343</v>
      </c>
      <c r="J10" s="320">
        <v>2500</v>
      </c>
      <c r="K10" s="314"/>
      <c r="L10" s="315" t="s">
        <v>344</v>
      </c>
      <c r="M10" s="26"/>
    </row>
    <row r="11" spans="1:13" ht="63" x14ac:dyDescent="0.25">
      <c r="A11" s="322">
        <v>9</v>
      </c>
      <c r="B11" s="314" t="s">
        <v>206</v>
      </c>
      <c r="C11" s="314" t="s">
        <v>245</v>
      </c>
      <c r="D11" s="314" t="s">
        <v>246</v>
      </c>
      <c r="E11" s="314" t="s">
        <v>247</v>
      </c>
      <c r="F11" s="321" t="s">
        <v>345</v>
      </c>
      <c r="G11" s="314" t="s">
        <v>346</v>
      </c>
      <c r="H11" s="321" t="s">
        <v>347</v>
      </c>
      <c r="I11" s="314" t="s">
        <v>343</v>
      </c>
      <c r="J11" s="320">
        <v>2500</v>
      </c>
      <c r="K11" s="314"/>
      <c r="L11" s="315" t="s">
        <v>348</v>
      </c>
      <c r="M11" s="26"/>
    </row>
    <row r="12" spans="1:13" ht="41.45" customHeight="1" x14ac:dyDescent="0.25">
      <c r="A12" s="322">
        <v>10</v>
      </c>
      <c r="B12" s="314" t="s">
        <v>206</v>
      </c>
      <c r="C12" s="314" t="s">
        <v>245</v>
      </c>
      <c r="D12" s="314" t="s">
        <v>246</v>
      </c>
      <c r="E12" s="314" t="s">
        <v>247</v>
      </c>
      <c r="F12" s="321" t="s">
        <v>349</v>
      </c>
      <c r="G12" s="314" t="s">
        <v>346</v>
      </c>
      <c r="H12" s="321" t="s">
        <v>350</v>
      </c>
      <c r="I12" s="316" t="s">
        <v>343</v>
      </c>
      <c r="J12" s="320">
        <v>2600</v>
      </c>
      <c r="K12" s="314"/>
      <c r="L12" s="315" t="s">
        <v>351</v>
      </c>
      <c r="M12" s="26"/>
    </row>
    <row r="13" spans="1:13" ht="40.5" x14ac:dyDescent="0.25">
      <c r="A13" s="322">
        <v>11</v>
      </c>
      <c r="B13" s="314" t="s">
        <v>206</v>
      </c>
      <c r="C13" s="314" t="s">
        <v>245</v>
      </c>
      <c r="D13" s="314" t="s">
        <v>246</v>
      </c>
      <c r="E13" s="314" t="s">
        <v>247</v>
      </c>
      <c r="F13" s="321" t="s">
        <v>352</v>
      </c>
      <c r="G13" s="314" t="s">
        <v>253</v>
      </c>
      <c r="H13" s="330" t="s">
        <v>353</v>
      </c>
      <c r="I13" s="314">
        <v>2021</v>
      </c>
      <c r="J13" s="320" t="s">
        <v>377</v>
      </c>
      <c r="K13" s="314"/>
      <c r="L13" s="315" t="s">
        <v>378</v>
      </c>
      <c r="M13" s="26"/>
    </row>
    <row r="14" spans="1:13" ht="47.25" x14ac:dyDescent="0.25">
      <c r="A14" s="322">
        <v>12</v>
      </c>
      <c r="B14" s="314" t="s">
        <v>206</v>
      </c>
      <c r="C14" s="314" t="s">
        <v>248</v>
      </c>
      <c r="D14" s="314" t="s">
        <v>246</v>
      </c>
      <c r="E14" s="314" t="s">
        <v>247</v>
      </c>
      <c r="F14" s="321" t="s">
        <v>354</v>
      </c>
      <c r="G14" s="314" t="s">
        <v>253</v>
      </c>
      <c r="H14" s="321" t="s">
        <v>355</v>
      </c>
      <c r="I14" s="314" t="s">
        <v>356</v>
      </c>
      <c r="J14" s="320">
        <v>700</v>
      </c>
      <c r="K14" s="314"/>
      <c r="L14" s="315"/>
      <c r="M14" s="26"/>
    </row>
    <row r="15" spans="1:13" ht="47.45" customHeight="1" thickBot="1" x14ac:dyDescent="0.3">
      <c r="A15" s="325">
        <v>13</v>
      </c>
      <c r="B15" s="326" t="s">
        <v>208</v>
      </c>
      <c r="C15" s="326" t="s">
        <v>245</v>
      </c>
      <c r="D15" s="326" t="s">
        <v>249</v>
      </c>
      <c r="E15" s="326" t="s">
        <v>250</v>
      </c>
      <c r="F15" s="326" t="s">
        <v>251</v>
      </c>
      <c r="G15" s="326" t="s">
        <v>254</v>
      </c>
      <c r="H15" s="326" t="s">
        <v>339</v>
      </c>
      <c r="I15" s="326" t="s">
        <v>340</v>
      </c>
      <c r="J15" s="327">
        <v>4000</v>
      </c>
      <c r="K15" s="326"/>
      <c r="L15" s="328" t="s">
        <v>376</v>
      </c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rowBreaks count="1" manualBreakCount="1">
    <brk id="8" max="11" man="1"/>
  </rowBreaks>
  <colBreaks count="1" manualBreakCount="1">
    <brk id="11" max="14" man="1"/>
  </colBreaks>
  <ignoredErrors>
    <ignoredError sqref="F3:F9" twoDigitTextYear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6" tint="-0.249977111117893"/>
  </sheetPr>
  <dimension ref="A1:E11"/>
  <sheetViews>
    <sheetView view="pageBreakPreview" zoomScaleNormal="100" zoomScaleSheetLayoutView="100" workbookViewId="0">
      <selection activeCell="C2" sqref="C2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3.25" thickBot="1" x14ac:dyDescent="0.45">
      <c r="A1" s="365" t="s">
        <v>269</v>
      </c>
      <c r="B1" s="365"/>
      <c r="C1" s="365"/>
      <c r="D1" s="365"/>
      <c r="E1" s="365"/>
    </row>
    <row r="2" spans="1:5" s="1" customFormat="1" ht="18.75" thickBot="1" x14ac:dyDescent="0.4">
      <c r="A2" s="61" t="s">
        <v>84</v>
      </c>
      <c r="B2" s="62" t="s">
        <v>85</v>
      </c>
      <c r="C2" s="62" t="s">
        <v>86</v>
      </c>
      <c r="D2" s="62" t="s">
        <v>87</v>
      </c>
      <c r="E2" s="63" t="s">
        <v>88</v>
      </c>
    </row>
    <row r="3" spans="1:5" s="1" customFormat="1" ht="17.25" x14ac:dyDescent="0.35">
      <c r="A3" s="443" t="s">
        <v>270</v>
      </c>
      <c r="B3" s="444"/>
      <c r="C3" s="444"/>
      <c r="D3" s="444"/>
      <c r="E3" s="445"/>
    </row>
    <row r="4" spans="1:5" s="1" customFormat="1" ht="18" x14ac:dyDescent="0.35">
      <c r="A4" s="64"/>
      <c r="B4" s="64"/>
      <c r="C4" s="64"/>
      <c r="D4" s="64"/>
      <c r="E4" s="64"/>
    </row>
    <row r="5" spans="1:5" s="1" customFormat="1" ht="18" x14ac:dyDescent="0.35">
      <c r="A5" s="64"/>
      <c r="B5" s="64"/>
      <c r="C5" s="64"/>
      <c r="D5" s="64"/>
      <c r="E5" s="64"/>
    </row>
    <row r="6" spans="1:5" s="1" customFormat="1" ht="18" x14ac:dyDescent="0.35">
      <c r="A6" s="65"/>
      <c r="B6" s="65"/>
      <c r="C6" s="65"/>
      <c r="D6" s="65"/>
      <c r="E6" s="65"/>
    </row>
    <row r="7" spans="1:5" s="1" customFormat="1" ht="18" x14ac:dyDescent="0.35">
      <c r="A7" s="65"/>
      <c r="B7" s="65"/>
      <c r="C7" s="65"/>
      <c r="D7" s="65"/>
      <c r="E7" s="65"/>
    </row>
    <row r="8" spans="1:5" s="1" customFormat="1" ht="18" x14ac:dyDescent="0.35">
      <c r="A8" s="65"/>
      <c r="B8" s="65"/>
      <c r="C8" s="65"/>
      <c r="D8" s="65"/>
      <c r="E8" s="65"/>
    </row>
    <row r="9" spans="1:5" ht="18" x14ac:dyDescent="0.35">
      <c r="A9" s="66"/>
      <c r="B9" s="66"/>
      <c r="C9" s="66"/>
      <c r="D9" s="66"/>
      <c r="E9" s="66"/>
    </row>
    <row r="10" spans="1:5" ht="18" x14ac:dyDescent="0.35">
      <c r="A10" s="66"/>
      <c r="B10" s="66"/>
      <c r="C10" s="66"/>
      <c r="D10" s="66"/>
      <c r="E10" s="66"/>
    </row>
    <row r="11" spans="1:5" x14ac:dyDescent="0.25">
      <c r="D11" s="12"/>
    </row>
  </sheetData>
  <mergeCells count="2">
    <mergeCell ref="A1:E1"/>
    <mergeCell ref="A3:E3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view="pageBreakPreview" topLeftCell="A10" zoomScale="60" zoomScaleNormal="100" workbookViewId="0">
      <selection activeCell="A10" sqref="A10"/>
    </sheetView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249977111117893"/>
  </sheetPr>
  <dimension ref="A1:L25"/>
  <sheetViews>
    <sheetView view="pageBreakPreview" topLeftCell="A7" zoomScale="120" zoomScaleNormal="100" zoomScaleSheetLayoutView="120" workbookViewId="0">
      <selection activeCell="E14" sqref="E14"/>
    </sheetView>
  </sheetViews>
  <sheetFormatPr defaultColWidth="9" defaultRowHeight="18" x14ac:dyDescent="0.35"/>
  <cols>
    <col min="1" max="1" width="15.125" style="51" customWidth="1"/>
    <col min="2" max="2" width="8.25" style="51" customWidth="1"/>
    <col min="3" max="3" width="10.625" style="51" customWidth="1"/>
    <col min="4" max="4" width="11.875" style="51" customWidth="1"/>
    <col min="5" max="5" width="8.125" style="51" customWidth="1"/>
    <col min="6" max="6" width="9.25" style="51" customWidth="1"/>
    <col min="7" max="7" width="9.625" style="51" customWidth="1"/>
    <col min="8" max="8" width="8.75" style="51" customWidth="1"/>
    <col min="9" max="11" width="9" style="51"/>
    <col min="12" max="12" width="10.5" style="51" customWidth="1"/>
    <col min="13" max="16384" width="9" style="51"/>
  </cols>
  <sheetData>
    <row r="1" spans="1:12" ht="23.25" thickBot="1" x14ac:dyDescent="0.45">
      <c r="A1" s="356" t="s">
        <v>255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</row>
    <row r="2" spans="1:12" ht="15.75" customHeight="1" x14ac:dyDescent="0.35">
      <c r="A2" s="350" t="s">
        <v>185</v>
      </c>
      <c r="B2" s="352" t="s">
        <v>26</v>
      </c>
      <c r="C2" s="357" t="s">
        <v>27</v>
      </c>
      <c r="D2" s="357"/>
      <c r="E2" s="357"/>
      <c r="F2" s="357"/>
      <c r="G2" s="357" t="s">
        <v>28</v>
      </c>
      <c r="H2" s="357"/>
      <c r="I2" s="357"/>
      <c r="J2" s="357"/>
      <c r="K2" s="354" t="s">
        <v>29</v>
      </c>
      <c r="L2" s="355"/>
    </row>
    <row r="3" spans="1:12" ht="18.75" thickBot="1" x14ac:dyDescent="0.4">
      <c r="A3" s="351"/>
      <c r="B3" s="353"/>
      <c r="C3" s="190" t="s">
        <v>0</v>
      </c>
      <c r="D3" s="190" t="s">
        <v>186</v>
      </c>
      <c r="E3" s="190" t="s">
        <v>1</v>
      </c>
      <c r="F3" s="190" t="s">
        <v>186</v>
      </c>
      <c r="G3" s="190" t="s">
        <v>0</v>
      </c>
      <c r="H3" s="190" t="s">
        <v>186</v>
      </c>
      <c r="I3" s="190" t="s">
        <v>1</v>
      </c>
      <c r="J3" s="190" t="s">
        <v>186</v>
      </c>
      <c r="K3" s="190" t="s">
        <v>184</v>
      </c>
      <c r="L3" s="191" t="s">
        <v>186</v>
      </c>
    </row>
    <row r="4" spans="1:12" ht="18" customHeight="1" x14ac:dyDescent="0.35">
      <c r="A4" s="174" t="s">
        <v>204</v>
      </c>
      <c r="B4" s="64">
        <v>1</v>
      </c>
      <c r="C4" s="70">
        <v>81</v>
      </c>
      <c r="D4" s="70">
        <v>42</v>
      </c>
      <c r="E4" s="70">
        <v>5</v>
      </c>
      <c r="F4" s="70">
        <v>2</v>
      </c>
      <c r="G4" s="70">
        <v>0</v>
      </c>
      <c r="H4" s="70">
        <v>0</v>
      </c>
      <c r="I4" s="70">
        <v>0</v>
      </c>
      <c r="J4" s="70">
        <v>0</v>
      </c>
      <c r="K4" s="175">
        <f>+C4+E4+G4+I4</f>
        <v>86</v>
      </c>
      <c r="L4" s="176">
        <f>+D4+F4+H4+J4</f>
        <v>44</v>
      </c>
    </row>
    <row r="5" spans="1:12" ht="18" customHeight="1" x14ac:dyDescent="0.35">
      <c r="A5" s="179"/>
      <c r="B5" s="65">
        <v>2</v>
      </c>
      <c r="C5" s="66">
        <v>48</v>
      </c>
      <c r="D5" s="66">
        <v>32</v>
      </c>
      <c r="E5" s="66">
        <v>1</v>
      </c>
      <c r="F5" s="66">
        <v>1</v>
      </c>
      <c r="G5" s="66">
        <v>0</v>
      </c>
      <c r="H5" s="66">
        <v>0</v>
      </c>
      <c r="I5" s="66">
        <v>0</v>
      </c>
      <c r="J5" s="66">
        <v>0</v>
      </c>
      <c r="K5" s="83">
        <f t="shared" ref="K5:L20" si="0">+C5+E5+G5+I5</f>
        <v>49</v>
      </c>
      <c r="L5" s="178">
        <f t="shared" si="0"/>
        <v>33</v>
      </c>
    </row>
    <row r="6" spans="1:12" ht="18" customHeight="1" x14ac:dyDescent="0.35">
      <c r="A6" s="179"/>
      <c r="B6" s="65" t="s">
        <v>3</v>
      </c>
      <c r="C6" s="66">
        <v>0</v>
      </c>
      <c r="D6" s="66">
        <v>0</v>
      </c>
      <c r="E6" s="66">
        <v>0</v>
      </c>
      <c r="F6" s="66">
        <v>0</v>
      </c>
      <c r="G6" s="66">
        <v>0</v>
      </c>
      <c r="H6" s="66">
        <v>0</v>
      </c>
      <c r="I6" s="66">
        <v>0</v>
      </c>
      <c r="J6" s="66">
        <v>0</v>
      </c>
      <c r="K6" s="83">
        <f t="shared" si="0"/>
        <v>0</v>
      </c>
      <c r="L6" s="178">
        <f t="shared" si="0"/>
        <v>0</v>
      </c>
    </row>
    <row r="7" spans="1:12" ht="18" customHeight="1" x14ac:dyDescent="0.35">
      <c r="A7" s="179"/>
      <c r="B7" s="65">
        <v>3</v>
      </c>
      <c r="C7" s="66">
        <v>7</v>
      </c>
      <c r="D7" s="66">
        <v>2</v>
      </c>
      <c r="E7" s="66">
        <v>0</v>
      </c>
      <c r="F7" s="66">
        <v>0</v>
      </c>
      <c r="G7" s="66">
        <v>6</v>
      </c>
      <c r="H7" s="66">
        <v>2</v>
      </c>
      <c r="I7" s="66">
        <v>0</v>
      </c>
      <c r="J7" s="66">
        <v>0</v>
      </c>
      <c r="K7" s="83">
        <f t="shared" si="0"/>
        <v>13</v>
      </c>
      <c r="L7" s="178">
        <f t="shared" si="0"/>
        <v>4</v>
      </c>
    </row>
    <row r="8" spans="1:12" ht="18" customHeight="1" x14ac:dyDescent="0.35">
      <c r="A8" s="363" t="s">
        <v>205</v>
      </c>
      <c r="B8" s="364"/>
      <c r="C8" s="83">
        <f>+SUBTOTAL(9,C4:C7)</f>
        <v>136</v>
      </c>
      <c r="D8" s="83">
        <f>+SUBTOTAL(9,D4:D7)</f>
        <v>76</v>
      </c>
      <c r="E8" s="83">
        <f>+SUBTOTAL(9,E4:E7)</f>
        <v>6</v>
      </c>
      <c r="F8" s="83">
        <f>+SUBTOTAL(9,F4:F7)</f>
        <v>3</v>
      </c>
      <c r="G8" s="83">
        <f t="shared" ref="G8:J8" si="1">+SUBTOTAL(9,G4:G7)</f>
        <v>6</v>
      </c>
      <c r="H8" s="83">
        <f t="shared" si="1"/>
        <v>2</v>
      </c>
      <c r="I8" s="83">
        <f t="shared" si="1"/>
        <v>0</v>
      </c>
      <c r="J8" s="83">
        <f t="shared" si="1"/>
        <v>0</v>
      </c>
      <c r="K8" s="83">
        <f t="shared" si="0"/>
        <v>148</v>
      </c>
      <c r="L8" s="178">
        <f t="shared" si="0"/>
        <v>81</v>
      </c>
    </row>
    <row r="9" spans="1:12" ht="18" customHeight="1" x14ac:dyDescent="0.35">
      <c r="A9" s="179" t="s">
        <v>206</v>
      </c>
      <c r="B9" s="65">
        <v>1</v>
      </c>
      <c r="C9" s="66">
        <v>95</v>
      </c>
      <c r="D9" s="66">
        <v>55</v>
      </c>
      <c r="E9" s="66">
        <v>16</v>
      </c>
      <c r="F9" s="66">
        <v>8</v>
      </c>
      <c r="G9" s="66">
        <v>0</v>
      </c>
      <c r="H9" s="66">
        <v>0</v>
      </c>
      <c r="I9" s="66">
        <v>0</v>
      </c>
      <c r="J9" s="66">
        <v>0</v>
      </c>
      <c r="K9" s="83">
        <f t="shared" si="0"/>
        <v>111</v>
      </c>
      <c r="L9" s="178">
        <f t="shared" si="0"/>
        <v>63</v>
      </c>
    </row>
    <row r="10" spans="1:12" ht="18" customHeight="1" x14ac:dyDescent="0.35">
      <c r="A10" s="179"/>
      <c r="B10" s="65">
        <v>2</v>
      </c>
      <c r="C10" s="66">
        <v>56</v>
      </c>
      <c r="D10" s="66">
        <v>36</v>
      </c>
      <c r="E10" s="66">
        <v>19</v>
      </c>
      <c r="F10" s="66">
        <v>12</v>
      </c>
      <c r="G10" s="66">
        <v>0</v>
      </c>
      <c r="H10" s="66">
        <v>0</v>
      </c>
      <c r="I10" s="66">
        <v>0</v>
      </c>
      <c r="J10" s="66">
        <v>0</v>
      </c>
      <c r="K10" s="83">
        <f t="shared" si="0"/>
        <v>75</v>
      </c>
      <c r="L10" s="178">
        <f t="shared" si="0"/>
        <v>48</v>
      </c>
    </row>
    <row r="11" spans="1:12" ht="18" customHeight="1" x14ac:dyDescent="0.35">
      <c r="A11" s="179"/>
      <c r="B11" s="65" t="s">
        <v>3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83">
        <f t="shared" si="0"/>
        <v>0</v>
      </c>
      <c r="L11" s="178">
        <f t="shared" si="0"/>
        <v>0</v>
      </c>
    </row>
    <row r="12" spans="1:12" ht="18" customHeight="1" x14ac:dyDescent="0.35">
      <c r="A12" s="179"/>
      <c r="B12" s="65">
        <v>3</v>
      </c>
      <c r="C12" s="66">
        <v>11</v>
      </c>
      <c r="D12" s="66">
        <v>5</v>
      </c>
      <c r="E12" s="66">
        <v>0</v>
      </c>
      <c r="F12" s="66">
        <v>0</v>
      </c>
      <c r="G12" s="66">
        <v>27</v>
      </c>
      <c r="H12" s="66">
        <v>13</v>
      </c>
      <c r="I12" s="66">
        <v>2</v>
      </c>
      <c r="J12" s="66">
        <v>1</v>
      </c>
      <c r="K12" s="83">
        <f t="shared" si="0"/>
        <v>40</v>
      </c>
      <c r="L12" s="178">
        <f t="shared" si="0"/>
        <v>19</v>
      </c>
    </row>
    <row r="13" spans="1:12" ht="18" customHeight="1" x14ac:dyDescent="0.35">
      <c r="A13" s="363" t="s">
        <v>207</v>
      </c>
      <c r="B13" s="364"/>
      <c r="C13" s="83">
        <f>+SUBTOTAL(9,C9:C12)</f>
        <v>162</v>
      </c>
      <c r="D13" s="83">
        <f>+SUBTOTAL(9,D9:D12)</f>
        <v>96</v>
      </c>
      <c r="E13" s="83">
        <f>+SUBTOTAL(9,E9:E12)</f>
        <v>35</v>
      </c>
      <c r="F13" s="83">
        <f>+SUBTOTAL(9,F9:F12)</f>
        <v>20</v>
      </c>
      <c r="G13" s="83">
        <f t="shared" ref="G13:J13" si="2">+SUBTOTAL(9,G9:G12)</f>
        <v>27</v>
      </c>
      <c r="H13" s="83">
        <f t="shared" si="2"/>
        <v>13</v>
      </c>
      <c r="I13" s="83">
        <f t="shared" si="2"/>
        <v>2</v>
      </c>
      <c r="J13" s="83">
        <f t="shared" si="2"/>
        <v>1</v>
      </c>
      <c r="K13" s="83">
        <f t="shared" si="0"/>
        <v>226</v>
      </c>
      <c r="L13" s="178">
        <f t="shared" si="0"/>
        <v>130</v>
      </c>
    </row>
    <row r="14" spans="1:12" ht="18" customHeight="1" x14ac:dyDescent="0.35">
      <c r="A14" s="179" t="s">
        <v>208</v>
      </c>
      <c r="B14" s="65">
        <v>1</v>
      </c>
      <c r="C14" s="66">
        <v>139</v>
      </c>
      <c r="D14" s="66">
        <v>105</v>
      </c>
      <c r="E14" s="66">
        <v>5</v>
      </c>
      <c r="F14" s="66">
        <v>3</v>
      </c>
      <c r="G14" s="66">
        <v>0</v>
      </c>
      <c r="H14" s="66">
        <v>0</v>
      </c>
      <c r="I14" s="66">
        <v>0</v>
      </c>
      <c r="J14" s="66">
        <v>0</v>
      </c>
      <c r="K14" s="83">
        <f t="shared" si="0"/>
        <v>144</v>
      </c>
      <c r="L14" s="178">
        <f t="shared" si="0"/>
        <v>108</v>
      </c>
    </row>
    <row r="15" spans="1:12" ht="18" customHeight="1" x14ac:dyDescent="0.35">
      <c r="A15" s="179"/>
      <c r="B15" s="65">
        <v>2</v>
      </c>
      <c r="C15" s="66">
        <v>44</v>
      </c>
      <c r="D15" s="66">
        <v>35</v>
      </c>
      <c r="E15" s="66">
        <v>2</v>
      </c>
      <c r="F15" s="66">
        <v>2</v>
      </c>
      <c r="G15" s="66">
        <v>0</v>
      </c>
      <c r="H15" s="66">
        <v>0</v>
      </c>
      <c r="I15" s="66">
        <v>0</v>
      </c>
      <c r="J15" s="66">
        <v>0</v>
      </c>
      <c r="K15" s="83">
        <f t="shared" si="0"/>
        <v>46</v>
      </c>
      <c r="L15" s="178">
        <f t="shared" si="0"/>
        <v>37</v>
      </c>
    </row>
    <row r="16" spans="1:12" ht="18" customHeight="1" x14ac:dyDescent="0.35">
      <c r="A16" s="179"/>
      <c r="B16" s="65" t="s">
        <v>3</v>
      </c>
      <c r="C16" s="66">
        <v>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83">
        <f t="shared" si="0"/>
        <v>0</v>
      </c>
      <c r="L16" s="178">
        <f t="shared" si="0"/>
        <v>0</v>
      </c>
    </row>
    <row r="17" spans="1:12" ht="18" customHeight="1" x14ac:dyDescent="0.35">
      <c r="A17" s="179"/>
      <c r="B17" s="65">
        <v>3</v>
      </c>
      <c r="C17" s="66">
        <v>8</v>
      </c>
      <c r="D17" s="66">
        <v>4</v>
      </c>
      <c r="E17" s="66">
        <v>0</v>
      </c>
      <c r="F17" s="66">
        <v>0</v>
      </c>
      <c r="G17" s="66">
        <v>2</v>
      </c>
      <c r="H17" s="66">
        <v>0</v>
      </c>
      <c r="I17" s="66">
        <v>0</v>
      </c>
      <c r="J17" s="66">
        <v>0</v>
      </c>
      <c r="K17" s="83">
        <f t="shared" si="0"/>
        <v>10</v>
      </c>
      <c r="L17" s="178">
        <f t="shared" si="0"/>
        <v>4</v>
      </c>
    </row>
    <row r="18" spans="1:12" ht="18" customHeight="1" thickBot="1" x14ac:dyDescent="0.4">
      <c r="A18" s="363" t="s">
        <v>209</v>
      </c>
      <c r="B18" s="364"/>
      <c r="C18" s="83">
        <f>+SUBTOTAL(9,C14:C17)</f>
        <v>191</v>
      </c>
      <c r="D18" s="83">
        <f>+SUBTOTAL(9,D14:D17)</f>
        <v>144</v>
      </c>
      <c r="E18" s="83">
        <f>+SUBTOTAL(9,E14:E17)</f>
        <v>7</v>
      </c>
      <c r="F18" s="83">
        <f>+SUBTOTAL(9,F14:F17)</f>
        <v>5</v>
      </c>
      <c r="G18" s="83">
        <f t="shared" ref="G18:J18" si="3">+SUBTOTAL(9,G14:G17)</f>
        <v>2</v>
      </c>
      <c r="H18" s="83">
        <f t="shared" si="3"/>
        <v>0</v>
      </c>
      <c r="I18" s="83">
        <f t="shared" si="3"/>
        <v>0</v>
      </c>
      <c r="J18" s="83">
        <f t="shared" si="3"/>
        <v>0</v>
      </c>
      <c r="K18" s="83">
        <f t="shared" si="0"/>
        <v>200</v>
      </c>
      <c r="L18" s="178">
        <f t="shared" si="0"/>
        <v>149</v>
      </c>
    </row>
    <row r="19" spans="1:12" x14ac:dyDescent="0.35">
      <c r="A19" s="360" t="s">
        <v>120</v>
      </c>
      <c r="B19" s="181">
        <v>1</v>
      </c>
      <c r="C19" s="182">
        <f t="shared" ref="C19:J22" si="4">+C4+C9+C14</f>
        <v>315</v>
      </c>
      <c r="D19" s="182">
        <f t="shared" si="4"/>
        <v>202</v>
      </c>
      <c r="E19" s="182">
        <f t="shared" si="4"/>
        <v>26</v>
      </c>
      <c r="F19" s="182">
        <f t="shared" si="4"/>
        <v>13</v>
      </c>
      <c r="G19" s="182">
        <f t="shared" si="4"/>
        <v>0</v>
      </c>
      <c r="H19" s="182">
        <f t="shared" si="4"/>
        <v>0</v>
      </c>
      <c r="I19" s="182">
        <f t="shared" si="4"/>
        <v>0</v>
      </c>
      <c r="J19" s="182">
        <f t="shared" si="4"/>
        <v>0</v>
      </c>
      <c r="K19" s="182">
        <f t="shared" si="0"/>
        <v>341</v>
      </c>
      <c r="L19" s="183">
        <f t="shared" si="0"/>
        <v>215</v>
      </c>
    </row>
    <row r="20" spans="1:12" x14ac:dyDescent="0.35">
      <c r="A20" s="361"/>
      <c r="B20" s="95">
        <v>2</v>
      </c>
      <c r="C20" s="83">
        <f t="shared" si="4"/>
        <v>148</v>
      </c>
      <c r="D20" s="83">
        <f t="shared" si="4"/>
        <v>103</v>
      </c>
      <c r="E20" s="83">
        <f t="shared" si="4"/>
        <v>22</v>
      </c>
      <c r="F20" s="83">
        <f t="shared" si="4"/>
        <v>15</v>
      </c>
      <c r="G20" s="83">
        <f t="shared" si="4"/>
        <v>0</v>
      </c>
      <c r="H20" s="83">
        <f t="shared" si="4"/>
        <v>0</v>
      </c>
      <c r="I20" s="83">
        <f t="shared" si="4"/>
        <v>0</v>
      </c>
      <c r="J20" s="83">
        <f t="shared" si="4"/>
        <v>0</v>
      </c>
      <c r="K20" s="83">
        <f t="shared" si="0"/>
        <v>170</v>
      </c>
      <c r="L20" s="178">
        <f t="shared" si="0"/>
        <v>118</v>
      </c>
    </row>
    <row r="21" spans="1:12" x14ac:dyDescent="0.35">
      <c r="A21" s="361"/>
      <c r="B21" s="95" t="s">
        <v>3</v>
      </c>
      <c r="C21" s="83">
        <f t="shared" si="4"/>
        <v>0</v>
      </c>
      <c r="D21" s="83">
        <f t="shared" si="4"/>
        <v>0</v>
      </c>
      <c r="E21" s="83">
        <f t="shared" si="4"/>
        <v>0</v>
      </c>
      <c r="F21" s="83">
        <f t="shared" si="4"/>
        <v>0</v>
      </c>
      <c r="G21" s="83">
        <f t="shared" si="4"/>
        <v>0</v>
      </c>
      <c r="H21" s="83">
        <f t="shared" si="4"/>
        <v>0</v>
      </c>
      <c r="I21" s="83">
        <f t="shared" si="4"/>
        <v>0</v>
      </c>
      <c r="J21" s="83">
        <f t="shared" si="4"/>
        <v>0</v>
      </c>
      <c r="K21" s="83">
        <f t="shared" ref="K21:L23" si="5">+C21+E21+G21+I21</f>
        <v>0</v>
      </c>
      <c r="L21" s="178">
        <f t="shared" si="5"/>
        <v>0</v>
      </c>
    </row>
    <row r="22" spans="1:12" ht="18.75" thickBot="1" x14ac:dyDescent="0.4">
      <c r="A22" s="362"/>
      <c r="B22" s="192">
        <v>3</v>
      </c>
      <c r="C22" s="193">
        <f t="shared" si="4"/>
        <v>26</v>
      </c>
      <c r="D22" s="193">
        <f t="shared" si="4"/>
        <v>11</v>
      </c>
      <c r="E22" s="193">
        <f t="shared" si="4"/>
        <v>0</v>
      </c>
      <c r="F22" s="193">
        <f t="shared" si="4"/>
        <v>0</v>
      </c>
      <c r="G22" s="193">
        <f t="shared" si="4"/>
        <v>35</v>
      </c>
      <c r="H22" s="193">
        <f t="shared" si="4"/>
        <v>15</v>
      </c>
      <c r="I22" s="193">
        <f t="shared" si="4"/>
        <v>2</v>
      </c>
      <c r="J22" s="193">
        <f t="shared" si="4"/>
        <v>1</v>
      </c>
      <c r="K22" s="193">
        <f t="shared" si="5"/>
        <v>63</v>
      </c>
      <c r="L22" s="194">
        <f t="shared" si="5"/>
        <v>27</v>
      </c>
    </row>
    <row r="23" spans="1:12" ht="18.75" thickBot="1" x14ac:dyDescent="0.4">
      <c r="A23" s="358" t="s">
        <v>210</v>
      </c>
      <c r="B23" s="359"/>
      <c r="C23" s="187">
        <f>SUM(C19:C22)</f>
        <v>489</v>
      </c>
      <c r="D23" s="187">
        <f>SUM(D19:D22)</f>
        <v>316</v>
      </c>
      <c r="E23" s="187">
        <f>SUM(E19:E22)</f>
        <v>48</v>
      </c>
      <c r="F23" s="187">
        <f>SUM(F19:F22)</f>
        <v>28</v>
      </c>
      <c r="G23" s="187">
        <f t="shared" ref="G23:J23" si="6">SUM(G19:G22)</f>
        <v>35</v>
      </c>
      <c r="H23" s="187">
        <f t="shared" si="6"/>
        <v>15</v>
      </c>
      <c r="I23" s="187">
        <f t="shared" si="6"/>
        <v>2</v>
      </c>
      <c r="J23" s="187">
        <f t="shared" si="6"/>
        <v>1</v>
      </c>
      <c r="K23" s="187">
        <f t="shared" si="5"/>
        <v>574</v>
      </c>
      <c r="L23" s="188">
        <f t="shared" si="5"/>
        <v>360</v>
      </c>
    </row>
    <row r="24" spans="1:12" s="111" customFormat="1" hidden="1" x14ac:dyDescent="0.35">
      <c r="A24" s="195"/>
      <c r="C24" s="93"/>
    </row>
    <row r="25" spans="1:12" x14ac:dyDescent="0.35">
      <c r="A25" s="51" t="s">
        <v>30</v>
      </c>
    </row>
  </sheetData>
  <mergeCells count="11">
    <mergeCell ref="A23:B23"/>
    <mergeCell ref="A19:A22"/>
    <mergeCell ref="A8:B8"/>
    <mergeCell ref="A13:B13"/>
    <mergeCell ref="A18:B18"/>
    <mergeCell ref="A2:A3"/>
    <mergeCell ref="B2:B3"/>
    <mergeCell ref="K2:L2"/>
    <mergeCell ref="A1:L1"/>
    <mergeCell ref="C2:F2"/>
    <mergeCell ref="G2:J2"/>
  </mergeCells>
  <phoneticPr fontId="4" type="noConversion"/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249977111117893"/>
    <pageSetUpPr fitToPage="1"/>
  </sheetPr>
  <dimension ref="A1:G24"/>
  <sheetViews>
    <sheetView view="pageBreakPreview" topLeftCell="A10" zoomScale="140" zoomScaleNormal="100" zoomScaleSheetLayoutView="140" workbookViewId="0">
      <selection activeCell="J16" sqref="J16"/>
    </sheetView>
  </sheetViews>
  <sheetFormatPr defaultColWidth="9" defaultRowHeight="18" x14ac:dyDescent="0.35"/>
  <cols>
    <col min="1" max="1" width="10.625" style="51" customWidth="1"/>
    <col min="2" max="7" width="12.625" style="51" customWidth="1"/>
    <col min="8" max="16384" width="9" style="51"/>
  </cols>
  <sheetData>
    <row r="1" spans="1:7" ht="22.5" x14ac:dyDescent="0.4">
      <c r="A1" s="365" t="s">
        <v>4</v>
      </c>
      <c r="B1" s="366"/>
      <c r="C1" s="366"/>
      <c r="D1" s="366"/>
      <c r="E1" s="366"/>
      <c r="F1" s="366"/>
      <c r="G1" s="366"/>
    </row>
    <row r="2" spans="1:7" ht="18.75" thickBot="1" x14ac:dyDescent="0.4">
      <c r="A2" s="367" t="s">
        <v>27</v>
      </c>
      <c r="B2" s="367"/>
      <c r="C2" s="367"/>
      <c r="D2" s="367"/>
      <c r="E2" s="367"/>
      <c r="F2" s="367"/>
      <c r="G2" s="367"/>
    </row>
    <row r="3" spans="1:7" ht="18.75" thickBot="1" x14ac:dyDescent="0.4">
      <c r="A3" s="61" t="s">
        <v>21</v>
      </c>
      <c r="B3" s="62">
        <v>2020</v>
      </c>
      <c r="C3" s="62">
        <v>2019</v>
      </c>
      <c r="D3" s="62">
        <v>2018</v>
      </c>
      <c r="E3" s="62">
        <v>2017</v>
      </c>
      <c r="F3" s="62">
        <v>2016</v>
      </c>
      <c r="G3" s="62">
        <v>2015</v>
      </c>
    </row>
    <row r="4" spans="1:7" x14ac:dyDescent="0.35">
      <c r="A4" s="64">
        <v>1</v>
      </c>
      <c r="B4" s="70">
        <v>341</v>
      </c>
      <c r="C4" s="70">
        <v>355</v>
      </c>
      <c r="D4" s="70">
        <v>352</v>
      </c>
      <c r="E4" s="70">
        <v>332</v>
      </c>
      <c r="F4" s="70">
        <v>329</v>
      </c>
      <c r="G4" s="70">
        <v>337</v>
      </c>
    </row>
    <row r="5" spans="1:7" x14ac:dyDescent="0.35">
      <c r="A5" s="65">
        <v>2</v>
      </c>
      <c r="B5" s="66">
        <v>170</v>
      </c>
      <c r="C5" s="66">
        <v>154</v>
      </c>
      <c r="D5" s="66">
        <v>164</v>
      </c>
      <c r="E5" s="66">
        <v>168</v>
      </c>
      <c r="F5" s="66">
        <v>163</v>
      </c>
      <c r="G5" s="66">
        <v>154</v>
      </c>
    </row>
    <row r="6" spans="1:7" x14ac:dyDescent="0.35">
      <c r="A6" s="65" t="s">
        <v>3</v>
      </c>
      <c r="B6" s="66">
        <v>0</v>
      </c>
      <c r="C6" s="66">
        <v>0</v>
      </c>
      <c r="D6" s="66">
        <v>0</v>
      </c>
      <c r="E6" s="66">
        <v>0</v>
      </c>
      <c r="F6" s="66">
        <v>0</v>
      </c>
      <c r="G6" s="66">
        <v>0</v>
      </c>
    </row>
    <row r="7" spans="1:7" x14ac:dyDescent="0.35">
      <c r="A7" s="65">
        <v>3</v>
      </c>
      <c r="B7" s="66">
        <v>26</v>
      </c>
      <c r="C7" s="66">
        <v>27</v>
      </c>
      <c r="D7" s="66">
        <v>29</v>
      </c>
      <c r="E7" s="66">
        <v>30</v>
      </c>
      <c r="F7" s="66">
        <v>28</v>
      </c>
      <c r="G7" s="66">
        <v>26</v>
      </c>
    </row>
    <row r="8" spans="1:7" x14ac:dyDescent="0.35">
      <c r="A8" s="95" t="s">
        <v>29</v>
      </c>
      <c r="B8" s="83">
        <f t="shared" ref="B8:G8" si="0">SUM(B4:B7)</f>
        <v>537</v>
      </c>
      <c r="C8" s="83">
        <f t="shared" si="0"/>
        <v>536</v>
      </c>
      <c r="D8" s="83">
        <f t="shared" si="0"/>
        <v>545</v>
      </c>
      <c r="E8" s="83">
        <f t="shared" si="0"/>
        <v>530</v>
      </c>
      <c r="F8" s="83">
        <f t="shared" si="0"/>
        <v>520</v>
      </c>
      <c r="G8" s="83">
        <f t="shared" si="0"/>
        <v>517</v>
      </c>
    </row>
    <row r="9" spans="1:7" ht="18.75" thickBot="1" x14ac:dyDescent="0.4">
      <c r="A9" s="367" t="s">
        <v>28</v>
      </c>
      <c r="B9" s="367"/>
      <c r="C9" s="367"/>
      <c r="D9" s="367"/>
      <c r="E9" s="367"/>
      <c r="F9" s="367"/>
      <c r="G9" s="367"/>
    </row>
    <row r="10" spans="1:7" ht="18.75" thickBot="1" x14ac:dyDescent="0.4">
      <c r="A10" s="61" t="s">
        <v>21</v>
      </c>
      <c r="B10" s="62">
        <v>2020</v>
      </c>
      <c r="C10" s="62">
        <v>2019</v>
      </c>
      <c r="D10" s="62">
        <v>2018</v>
      </c>
      <c r="E10" s="62">
        <v>2017</v>
      </c>
      <c r="F10" s="62">
        <v>2016</v>
      </c>
      <c r="G10" s="62">
        <v>2015</v>
      </c>
    </row>
    <row r="11" spans="1:7" x14ac:dyDescent="0.35">
      <c r="A11" s="64">
        <v>1</v>
      </c>
      <c r="B11" s="70">
        <v>0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</row>
    <row r="12" spans="1:7" x14ac:dyDescent="0.35">
      <c r="A12" s="65">
        <v>2</v>
      </c>
      <c r="B12" s="66">
        <v>0</v>
      </c>
      <c r="C12" s="66">
        <v>0</v>
      </c>
      <c r="D12" s="66">
        <v>0</v>
      </c>
      <c r="E12" s="66">
        <v>0</v>
      </c>
      <c r="F12" s="66">
        <v>0</v>
      </c>
      <c r="G12" s="66">
        <v>0</v>
      </c>
    </row>
    <row r="13" spans="1:7" x14ac:dyDescent="0.35">
      <c r="A13" s="65" t="s">
        <v>3</v>
      </c>
      <c r="B13" s="66">
        <v>0</v>
      </c>
      <c r="C13" s="66">
        <v>0</v>
      </c>
      <c r="D13" s="66">
        <v>0</v>
      </c>
      <c r="E13" s="66">
        <v>0</v>
      </c>
      <c r="F13" s="66">
        <v>0</v>
      </c>
      <c r="G13" s="66">
        <v>0</v>
      </c>
    </row>
    <row r="14" spans="1:7" x14ac:dyDescent="0.35">
      <c r="A14" s="65">
        <v>3</v>
      </c>
      <c r="B14" s="66">
        <v>37</v>
      </c>
      <c r="C14" s="66">
        <v>38</v>
      </c>
      <c r="D14" s="66">
        <v>37</v>
      </c>
      <c r="E14" s="66">
        <v>33</v>
      </c>
      <c r="F14" s="66">
        <v>29</v>
      </c>
      <c r="G14" s="66">
        <v>28</v>
      </c>
    </row>
    <row r="15" spans="1:7" x14ac:dyDescent="0.35">
      <c r="A15" s="95" t="s">
        <v>29</v>
      </c>
      <c r="B15" s="83">
        <f t="shared" ref="B15:G15" si="1">SUM(B11:B14)</f>
        <v>37</v>
      </c>
      <c r="C15" s="83">
        <f t="shared" si="1"/>
        <v>38</v>
      </c>
      <c r="D15" s="83">
        <f t="shared" si="1"/>
        <v>37</v>
      </c>
      <c r="E15" s="83">
        <f t="shared" si="1"/>
        <v>33</v>
      </c>
      <c r="F15" s="83">
        <f t="shared" si="1"/>
        <v>29</v>
      </c>
      <c r="G15" s="83">
        <f t="shared" si="1"/>
        <v>28</v>
      </c>
    </row>
    <row r="16" spans="1:7" ht="18.75" thickBot="1" x14ac:dyDescent="0.4">
      <c r="A16" s="368" t="s">
        <v>128</v>
      </c>
      <c r="B16" s="368"/>
      <c r="C16" s="368"/>
      <c r="D16" s="368"/>
      <c r="E16" s="368"/>
      <c r="F16" s="368"/>
      <c r="G16" s="368"/>
    </row>
    <row r="17" spans="1:7" ht="18.75" thickBot="1" x14ac:dyDescent="0.4">
      <c r="A17" s="61" t="s">
        <v>31</v>
      </c>
      <c r="B17" s="62">
        <v>2020</v>
      </c>
      <c r="C17" s="62">
        <v>2019</v>
      </c>
      <c r="D17" s="62">
        <v>2018</v>
      </c>
      <c r="E17" s="62">
        <v>2017</v>
      </c>
      <c r="F17" s="62">
        <v>2016</v>
      </c>
      <c r="G17" s="62">
        <v>2015</v>
      </c>
    </row>
    <row r="18" spans="1:7" x14ac:dyDescent="0.35">
      <c r="A18" s="189">
        <v>1</v>
      </c>
      <c r="B18" s="175">
        <f t="shared" ref="B18:G21" si="2">+B11+B4</f>
        <v>341</v>
      </c>
      <c r="C18" s="175">
        <f t="shared" si="2"/>
        <v>355</v>
      </c>
      <c r="D18" s="175">
        <f t="shared" si="2"/>
        <v>352</v>
      </c>
      <c r="E18" s="175">
        <f t="shared" si="2"/>
        <v>332</v>
      </c>
      <c r="F18" s="175">
        <f t="shared" si="2"/>
        <v>329</v>
      </c>
      <c r="G18" s="175">
        <f t="shared" si="2"/>
        <v>337</v>
      </c>
    </row>
    <row r="19" spans="1:7" x14ac:dyDescent="0.35">
      <c r="A19" s="189">
        <v>2</v>
      </c>
      <c r="B19" s="175">
        <f t="shared" si="2"/>
        <v>170</v>
      </c>
      <c r="C19" s="175">
        <f t="shared" si="2"/>
        <v>154</v>
      </c>
      <c r="D19" s="175">
        <f t="shared" si="2"/>
        <v>164</v>
      </c>
      <c r="E19" s="175">
        <f t="shared" si="2"/>
        <v>168</v>
      </c>
      <c r="F19" s="175">
        <f t="shared" si="2"/>
        <v>163</v>
      </c>
      <c r="G19" s="175">
        <f t="shared" si="2"/>
        <v>154</v>
      </c>
    </row>
    <row r="20" spans="1:7" x14ac:dyDescent="0.35">
      <c r="A20" s="95" t="s">
        <v>3</v>
      </c>
      <c r="B20" s="175">
        <f t="shared" si="2"/>
        <v>0</v>
      </c>
      <c r="C20" s="175">
        <f t="shared" si="2"/>
        <v>0</v>
      </c>
      <c r="D20" s="175">
        <f t="shared" si="2"/>
        <v>0</v>
      </c>
      <c r="E20" s="175">
        <f t="shared" si="2"/>
        <v>0</v>
      </c>
      <c r="F20" s="175">
        <f t="shared" si="2"/>
        <v>0</v>
      </c>
      <c r="G20" s="175">
        <f t="shared" si="2"/>
        <v>0</v>
      </c>
    </row>
    <row r="21" spans="1:7" x14ac:dyDescent="0.35">
      <c r="A21" s="95">
        <v>3</v>
      </c>
      <c r="B21" s="175">
        <f t="shared" si="2"/>
        <v>63</v>
      </c>
      <c r="C21" s="175">
        <f t="shared" si="2"/>
        <v>65</v>
      </c>
      <c r="D21" s="175">
        <f t="shared" si="2"/>
        <v>66</v>
      </c>
      <c r="E21" s="175">
        <f t="shared" si="2"/>
        <v>63</v>
      </c>
      <c r="F21" s="175">
        <f t="shared" si="2"/>
        <v>57</v>
      </c>
      <c r="G21" s="175">
        <f t="shared" si="2"/>
        <v>54</v>
      </c>
    </row>
    <row r="22" spans="1:7" x14ac:dyDescent="0.35">
      <c r="A22" s="95" t="s">
        <v>29</v>
      </c>
      <c r="B22" s="83">
        <f t="shared" ref="B22:G22" si="3">SUM(B18:B21)</f>
        <v>574</v>
      </c>
      <c r="C22" s="83">
        <f t="shared" si="3"/>
        <v>574</v>
      </c>
      <c r="D22" s="83">
        <f t="shared" si="3"/>
        <v>582</v>
      </c>
      <c r="E22" s="83">
        <f t="shared" si="3"/>
        <v>563</v>
      </c>
      <c r="F22" s="83">
        <f t="shared" si="3"/>
        <v>549</v>
      </c>
      <c r="G22" s="83">
        <f t="shared" si="3"/>
        <v>545</v>
      </c>
    </row>
    <row r="23" spans="1:7" s="111" customFormat="1" x14ac:dyDescent="0.35">
      <c r="A23" s="93"/>
      <c r="B23" s="93"/>
      <c r="C23" s="93"/>
      <c r="D23" s="93"/>
      <c r="E23" s="93"/>
      <c r="F23" s="93"/>
      <c r="G23" s="93"/>
    </row>
    <row r="24" spans="1:7" x14ac:dyDescent="0.35">
      <c r="A24" s="51" t="s">
        <v>30</v>
      </c>
    </row>
  </sheetData>
  <mergeCells count="4">
    <mergeCell ref="A1:G1"/>
    <mergeCell ref="A2:G2"/>
    <mergeCell ref="A9:G9"/>
    <mergeCell ref="A16:G16"/>
  </mergeCells>
  <phoneticPr fontId="4" type="noConversion"/>
  <pageMargins left="0.75" right="0.75" top="1" bottom="1" header="0.4921259845" footer="0.4921259845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-0.249977111117893"/>
  </sheetPr>
  <dimension ref="A1:M25"/>
  <sheetViews>
    <sheetView tabSelected="1" view="pageBreakPreview" topLeftCell="A13" zoomScale="130" zoomScaleNormal="100" zoomScaleSheetLayoutView="130" workbookViewId="0">
      <selection activeCell="A4" sqref="A4:XFD18"/>
    </sheetView>
  </sheetViews>
  <sheetFormatPr defaultColWidth="9" defaultRowHeight="18" x14ac:dyDescent="0.35"/>
  <cols>
    <col min="1" max="1" width="17.75" style="51" customWidth="1"/>
    <col min="2" max="2" width="10.5" style="51" customWidth="1"/>
    <col min="3" max="12" width="8.625" style="51" customWidth="1"/>
    <col min="13" max="13" width="4.75" style="51" customWidth="1"/>
    <col min="14" max="14" width="5" style="51" customWidth="1"/>
    <col min="15" max="15" width="4.75" style="51" customWidth="1"/>
    <col min="16" max="16" width="5" style="51" customWidth="1"/>
    <col min="17" max="16384" width="9" style="51"/>
  </cols>
  <sheetData>
    <row r="1" spans="1:13" ht="36" customHeight="1" thickBot="1" x14ac:dyDescent="0.4">
      <c r="A1" s="369" t="s">
        <v>256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</row>
    <row r="2" spans="1:13" x14ac:dyDescent="0.35">
      <c r="A2" s="372" t="s">
        <v>261</v>
      </c>
      <c r="B2" s="352" t="s">
        <v>187</v>
      </c>
      <c r="C2" s="352" t="s">
        <v>27</v>
      </c>
      <c r="D2" s="352"/>
      <c r="E2" s="352"/>
      <c r="F2" s="352"/>
      <c r="G2" s="352" t="s">
        <v>28</v>
      </c>
      <c r="H2" s="352"/>
      <c r="I2" s="352"/>
      <c r="J2" s="352"/>
      <c r="K2" s="370" t="s">
        <v>29</v>
      </c>
      <c r="L2" s="371"/>
      <c r="M2" s="34"/>
    </row>
    <row r="3" spans="1:13" ht="36" customHeight="1" thickBot="1" x14ac:dyDescent="0.4">
      <c r="A3" s="373"/>
      <c r="B3" s="353"/>
      <c r="C3" s="170" t="s">
        <v>0</v>
      </c>
      <c r="D3" s="171" t="s">
        <v>186</v>
      </c>
      <c r="E3" s="170" t="s">
        <v>1</v>
      </c>
      <c r="F3" s="171" t="s">
        <v>186</v>
      </c>
      <c r="G3" s="170" t="s">
        <v>0</v>
      </c>
      <c r="H3" s="171" t="s">
        <v>186</v>
      </c>
      <c r="I3" s="170" t="s">
        <v>1</v>
      </c>
      <c r="J3" s="171" t="s">
        <v>186</v>
      </c>
      <c r="K3" s="172" t="s">
        <v>184</v>
      </c>
      <c r="L3" s="173" t="s">
        <v>186</v>
      </c>
      <c r="M3" s="34"/>
    </row>
    <row r="4" spans="1:13" ht="17.100000000000001" customHeight="1" x14ac:dyDescent="0.35">
      <c r="A4" s="174" t="s">
        <v>204</v>
      </c>
      <c r="B4" s="64">
        <v>1</v>
      </c>
      <c r="C4" s="70">
        <v>25</v>
      </c>
      <c r="D4" s="70">
        <v>17</v>
      </c>
      <c r="E4" s="70">
        <v>1</v>
      </c>
      <c r="F4" s="70">
        <v>1</v>
      </c>
      <c r="G4" s="70">
        <v>0</v>
      </c>
      <c r="H4" s="70">
        <v>0</v>
      </c>
      <c r="I4" s="70">
        <v>0</v>
      </c>
      <c r="J4" s="70">
        <v>0</v>
      </c>
      <c r="K4" s="175">
        <f>+C4+E4+G4+I4</f>
        <v>26</v>
      </c>
      <c r="L4" s="176">
        <f>+D4+F4+H4+J4</f>
        <v>18</v>
      </c>
    </row>
    <row r="5" spans="1:13" ht="17.100000000000001" customHeight="1" x14ac:dyDescent="0.35">
      <c r="A5" s="177"/>
      <c r="B5" s="65">
        <v>2</v>
      </c>
      <c r="C5" s="66">
        <v>22</v>
      </c>
      <c r="D5" s="66">
        <v>12</v>
      </c>
      <c r="E5" s="66">
        <v>0</v>
      </c>
      <c r="F5" s="66">
        <v>0</v>
      </c>
      <c r="G5" s="66">
        <v>0</v>
      </c>
      <c r="H5" s="66">
        <v>0</v>
      </c>
      <c r="I5" s="66">
        <v>0</v>
      </c>
      <c r="J5" s="66">
        <v>0</v>
      </c>
      <c r="K5" s="83">
        <f t="shared" ref="K5:L23" si="0">+C5+E5+G5+I5</f>
        <v>22</v>
      </c>
      <c r="L5" s="178">
        <f t="shared" si="0"/>
        <v>12</v>
      </c>
    </row>
    <row r="6" spans="1:13" ht="17.100000000000001" customHeight="1" x14ac:dyDescent="0.35">
      <c r="A6" s="177"/>
      <c r="B6" s="65" t="s">
        <v>3</v>
      </c>
      <c r="C6" s="66">
        <v>0</v>
      </c>
      <c r="D6" s="66">
        <v>0</v>
      </c>
      <c r="E6" s="66">
        <v>0</v>
      </c>
      <c r="F6" s="66">
        <v>0</v>
      </c>
      <c r="G6" s="66">
        <v>0</v>
      </c>
      <c r="H6" s="66">
        <v>0</v>
      </c>
      <c r="I6" s="66">
        <v>0</v>
      </c>
      <c r="J6" s="66">
        <v>0</v>
      </c>
      <c r="K6" s="83">
        <f t="shared" si="0"/>
        <v>0</v>
      </c>
      <c r="L6" s="178">
        <f t="shared" si="0"/>
        <v>0</v>
      </c>
    </row>
    <row r="7" spans="1:13" ht="17.100000000000001" customHeight="1" x14ac:dyDescent="0.35">
      <c r="A7" s="177"/>
      <c r="B7" s="65">
        <v>3</v>
      </c>
      <c r="C7" s="66">
        <v>1</v>
      </c>
      <c r="D7" s="66">
        <v>0</v>
      </c>
      <c r="E7" s="66">
        <v>0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83">
        <f t="shared" si="0"/>
        <v>1</v>
      </c>
      <c r="L7" s="178">
        <f t="shared" si="0"/>
        <v>0</v>
      </c>
    </row>
    <row r="8" spans="1:13" ht="17.100000000000001" customHeight="1" x14ac:dyDescent="0.35">
      <c r="A8" s="363" t="s">
        <v>211</v>
      </c>
      <c r="B8" s="364"/>
      <c r="C8" s="83">
        <f>SUM(C4:C7)</f>
        <v>48</v>
      </c>
      <c r="D8" s="83">
        <f>SUM(D4:D7)</f>
        <v>29</v>
      </c>
      <c r="E8" s="83">
        <f>SUM(E4:E7)</f>
        <v>1</v>
      </c>
      <c r="F8" s="83">
        <f>SUM(F4:F7)</f>
        <v>1</v>
      </c>
      <c r="G8" s="83">
        <f>SUM(G4:G7)</f>
        <v>0</v>
      </c>
      <c r="H8" s="83">
        <f t="shared" ref="H8:J8" si="1">SUM(H4:H7)</f>
        <v>0</v>
      </c>
      <c r="I8" s="83">
        <f t="shared" si="1"/>
        <v>0</v>
      </c>
      <c r="J8" s="83">
        <f t="shared" si="1"/>
        <v>0</v>
      </c>
      <c r="K8" s="83">
        <f>+C8+E8+G8+I8</f>
        <v>49</v>
      </c>
      <c r="L8" s="178">
        <f t="shared" si="0"/>
        <v>30</v>
      </c>
    </row>
    <row r="9" spans="1:13" ht="17.100000000000001" customHeight="1" x14ac:dyDescent="0.35">
      <c r="A9" s="179" t="s">
        <v>206</v>
      </c>
      <c r="B9" s="65">
        <v>1</v>
      </c>
      <c r="C9" s="66">
        <v>38</v>
      </c>
      <c r="D9" s="66">
        <v>23</v>
      </c>
      <c r="E9" s="66">
        <v>4</v>
      </c>
      <c r="F9" s="66">
        <v>3</v>
      </c>
      <c r="G9" s="66">
        <v>0</v>
      </c>
      <c r="H9" s="66">
        <v>0</v>
      </c>
      <c r="I9" s="66">
        <v>0</v>
      </c>
      <c r="J9" s="66">
        <v>0</v>
      </c>
      <c r="K9" s="83">
        <f t="shared" si="0"/>
        <v>42</v>
      </c>
      <c r="L9" s="178">
        <f t="shared" si="0"/>
        <v>26</v>
      </c>
    </row>
    <row r="10" spans="1:13" ht="17.100000000000001" customHeight="1" x14ac:dyDescent="0.35">
      <c r="A10" s="177"/>
      <c r="B10" s="65">
        <v>2</v>
      </c>
      <c r="C10" s="66">
        <v>28</v>
      </c>
      <c r="D10" s="66">
        <v>13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83">
        <f t="shared" si="0"/>
        <v>28</v>
      </c>
      <c r="L10" s="178">
        <f t="shared" si="0"/>
        <v>13</v>
      </c>
    </row>
    <row r="11" spans="1:13" ht="17.100000000000001" customHeight="1" x14ac:dyDescent="0.35">
      <c r="A11" s="177"/>
      <c r="B11" s="65" t="s">
        <v>3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83">
        <f t="shared" si="0"/>
        <v>0</v>
      </c>
      <c r="L11" s="178">
        <f t="shared" si="0"/>
        <v>0</v>
      </c>
    </row>
    <row r="12" spans="1:13" ht="17.100000000000001" customHeight="1" x14ac:dyDescent="0.35">
      <c r="A12" s="177"/>
      <c r="B12" s="65">
        <v>3</v>
      </c>
      <c r="C12" s="66">
        <v>4</v>
      </c>
      <c r="D12" s="66">
        <v>1</v>
      </c>
      <c r="E12" s="66">
        <v>0</v>
      </c>
      <c r="F12" s="66">
        <v>0</v>
      </c>
      <c r="G12" s="66">
        <v>6</v>
      </c>
      <c r="H12" s="66">
        <v>3</v>
      </c>
      <c r="I12" s="66">
        <v>1</v>
      </c>
      <c r="J12" s="66">
        <v>0</v>
      </c>
      <c r="K12" s="83">
        <f t="shared" si="0"/>
        <v>11</v>
      </c>
      <c r="L12" s="178">
        <f t="shared" si="0"/>
        <v>4</v>
      </c>
    </row>
    <row r="13" spans="1:13" ht="17.100000000000001" customHeight="1" x14ac:dyDescent="0.35">
      <c r="A13" s="363" t="s">
        <v>212</v>
      </c>
      <c r="B13" s="364"/>
      <c r="C13" s="83">
        <f>SUM(C9:C12)</f>
        <v>70</v>
      </c>
      <c r="D13" s="83">
        <f>SUM(D9:D12)</f>
        <v>37</v>
      </c>
      <c r="E13" s="83">
        <f>SUM(E9:E12)</f>
        <v>4</v>
      </c>
      <c r="F13" s="83">
        <f>SUM(F9:F12)</f>
        <v>3</v>
      </c>
      <c r="G13" s="83">
        <f t="shared" ref="G13:J13" si="2">SUM(G9:G12)</f>
        <v>6</v>
      </c>
      <c r="H13" s="83">
        <f t="shared" si="2"/>
        <v>3</v>
      </c>
      <c r="I13" s="83">
        <f t="shared" si="2"/>
        <v>1</v>
      </c>
      <c r="J13" s="83">
        <f t="shared" si="2"/>
        <v>0</v>
      </c>
      <c r="K13" s="83">
        <f t="shared" si="0"/>
        <v>81</v>
      </c>
      <c r="L13" s="178">
        <f t="shared" si="0"/>
        <v>43</v>
      </c>
    </row>
    <row r="14" spans="1:13" ht="17.100000000000001" customHeight="1" x14ac:dyDescent="0.35">
      <c r="A14" s="179" t="s">
        <v>208</v>
      </c>
      <c r="B14" s="65">
        <v>1</v>
      </c>
      <c r="C14" s="66">
        <v>32</v>
      </c>
      <c r="D14" s="66">
        <v>26</v>
      </c>
      <c r="E14" s="66">
        <v>2</v>
      </c>
      <c r="F14" s="66">
        <v>2</v>
      </c>
      <c r="G14" s="66">
        <v>0</v>
      </c>
      <c r="H14" s="66">
        <v>0</v>
      </c>
      <c r="I14" s="66">
        <v>0</v>
      </c>
      <c r="J14" s="66">
        <v>0</v>
      </c>
      <c r="K14" s="83">
        <f t="shared" si="0"/>
        <v>34</v>
      </c>
      <c r="L14" s="178">
        <f t="shared" si="0"/>
        <v>28</v>
      </c>
    </row>
    <row r="15" spans="1:13" ht="17.100000000000001" customHeight="1" x14ac:dyDescent="0.35">
      <c r="A15" s="177"/>
      <c r="B15" s="65">
        <v>2</v>
      </c>
      <c r="C15" s="66">
        <v>28</v>
      </c>
      <c r="D15" s="66">
        <v>17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83">
        <f t="shared" si="0"/>
        <v>28</v>
      </c>
      <c r="L15" s="178">
        <f t="shared" si="0"/>
        <v>17</v>
      </c>
    </row>
    <row r="16" spans="1:13" ht="17.100000000000001" customHeight="1" x14ac:dyDescent="0.35">
      <c r="A16" s="177"/>
      <c r="B16" s="65" t="s">
        <v>3</v>
      </c>
      <c r="C16" s="66">
        <v>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83">
        <f t="shared" si="0"/>
        <v>0</v>
      </c>
      <c r="L16" s="178">
        <f t="shared" si="0"/>
        <v>0</v>
      </c>
    </row>
    <row r="17" spans="1:12" ht="17.100000000000001" customHeight="1" x14ac:dyDescent="0.35">
      <c r="A17" s="177"/>
      <c r="B17" s="65">
        <v>3</v>
      </c>
      <c r="C17" s="66">
        <v>3</v>
      </c>
      <c r="D17" s="66">
        <v>1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83">
        <f t="shared" si="0"/>
        <v>3</v>
      </c>
      <c r="L17" s="178">
        <f t="shared" si="0"/>
        <v>1</v>
      </c>
    </row>
    <row r="18" spans="1:12" ht="17.100000000000001" customHeight="1" thickBot="1" x14ac:dyDescent="0.4">
      <c r="A18" s="363" t="s">
        <v>213</v>
      </c>
      <c r="B18" s="364"/>
      <c r="C18" s="83">
        <f>SUM(C14:C17)</f>
        <v>63</v>
      </c>
      <c r="D18" s="83">
        <f>SUM(D14:D17)</f>
        <v>44</v>
      </c>
      <c r="E18" s="83">
        <f>SUM(E14:E17)</f>
        <v>2</v>
      </c>
      <c r="F18" s="83">
        <f>SUM(F14:F17)</f>
        <v>2</v>
      </c>
      <c r="G18" s="83">
        <f t="shared" ref="G18:I18" si="3">SUM(G14:G17)</f>
        <v>0</v>
      </c>
      <c r="H18" s="83">
        <f t="shared" si="3"/>
        <v>0</v>
      </c>
      <c r="I18" s="83">
        <f t="shared" si="3"/>
        <v>0</v>
      </c>
      <c r="J18" s="83">
        <f>SUM(J14:J17)</f>
        <v>0</v>
      </c>
      <c r="K18" s="83">
        <f t="shared" si="0"/>
        <v>65</v>
      </c>
      <c r="L18" s="178">
        <f t="shared" si="0"/>
        <v>46</v>
      </c>
    </row>
    <row r="19" spans="1:12" ht="15" customHeight="1" x14ac:dyDescent="0.35">
      <c r="A19" s="180" t="s">
        <v>129</v>
      </c>
      <c r="B19" s="181">
        <v>1</v>
      </c>
      <c r="C19" s="182">
        <f t="shared" ref="C19:J23" si="4">+C4+C9+C14</f>
        <v>95</v>
      </c>
      <c r="D19" s="182">
        <f t="shared" si="4"/>
        <v>66</v>
      </c>
      <c r="E19" s="182">
        <f t="shared" si="4"/>
        <v>7</v>
      </c>
      <c r="F19" s="182">
        <f t="shared" si="4"/>
        <v>6</v>
      </c>
      <c r="G19" s="182">
        <f t="shared" si="4"/>
        <v>0</v>
      </c>
      <c r="H19" s="182">
        <f t="shared" si="4"/>
        <v>0</v>
      </c>
      <c r="I19" s="182">
        <f t="shared" si="4"/>
        <v>0</v>
      </c>
      <c r="J19" s="182">
        <f t="shared" si="4"/>
        <v>0</v>
      </c>
      <c r="K19" s="182">
        <f>+C19+E19+G19+I19</f>
        <v>102</v>
      </c>
      <c r="L19" s="183">
        <f t="shared" si="0"/>
        <v>72</v>
      </c>
    </row>
    <row r="20" spans="1:12" ht="15" customHeight="1" x14ac:dyDescent="0.35">
      <c r="A20" s="184"/>
      <c r="B20" s="95">
        <v>2</v>
      </c>
      <c r="C20" s="83">
        <f t="shared" si="4"/>
        <v>78</v>
      </c>
      <c r="D20" s="83">
        <f t="shared" si="4"/>
        <v>42</v>
      </c>
      <c r="E20" s="83">
        <f t="shared" si="4"/>
        <v>0</v>
      </c>
      <c r="F20" s="83">
        <f t="shared" si="4"/>
        <v>0</v>
      </c>
      <c r="G20" s="83">
        <f t="shared" si="4"/>
        <v>0</v>
      </c>
      <c r="H20" s="83">
        <f t="shared" si="4"/>
        <v>0</v>
      </c>
      <c r="I20" s="83">
        <f t="shared" si="4"/>
        <v>0</v>
      </c>
      <c r="J20" s="83">
        <f t="shared" si="4"/>
        <v>0</v>
      </c>
      <c r="K20" s="83">
        <f t="shared" si="0"/>
        <v>78</v>
      </c>
      <c r="L20" s="178">
        <f t="shared" si="0"/>
        <v>42</v>
      </c>
    </row>
    <row r="21" spans="1:12" ht="15" customHeight="1" x14ac:dyDescent="0.35">
      <c r="A21" s="184"/>
      <c r="B21" s="95" t="s">
        <v>3</v>
      </c>
      <c r="C21" s="83">
        <f t="shared" si="4"/>
        <v>0</v>
      </c>
      <c r="D21" s="83">
        <f t="shared" si="4"/>
        <v>0</v>
      </c>
      <c r="E21" s="83">
        <f t="shared" si="4"/>
        <v>0</v>
      </c>
      <c r="F21" s="83">
        <f t="shared" si="4"/>
        <v>0</v>
      </c>
      <c r="G21" s="83">
        <f t="shared" si="4"/>
        <v>0</v>
      </c>
      <c r="H21" s="83">
        <f t="shared" si="4"/>
        <v>0</v>
      </c>
      <c r="I21" s="83">
        <f t="shared" si="4"/>
        <v>0</v>
      </c>
      <c r="J21" s="83">
        <f t="shared" si="4"/>
        <v>0</v>
      </c>
      <c r="K21" s="83">
        <f t="shared" si="0"/>
        <v>0</v>
      </c>
      <c r="L21" s="178">
        <f t="shared" si="0"/>
        <v>0</v>
      </c>
    </row>
    <row r="22" spans="1:12" ht="15" customHeight="1" thickBot="1" x14ac:dyDescent="0.4">
      <c r="A22" s="185"/>
      <c r="B22" s="141">
        <v>3</v>
      </c>
      <c r="C22" s="140">
        <f t="shared" si="4"/>
        <v>8</v>
      </c>
      <c r="D22" s="140">
        <f t="shared" si="4"/>
        <v>2</v>
      </c>
      <c r="E22" s="140">
        <f t="shared" si="4"/>
        <v>0</v>
      </c>
      <c r="F22" s="140">
        <f t="shared" si="4"/>
        <v>0</v>
      </c>
      <c r="G22" s="140">
        <f t="shared" si="4"/>
        <v>6</v>
      </c>
      <c r="H22" s="140">
        <f t="shared" si="4"/>
        <v>3</v>
      </c>
      <c r="I22" s="140">
        <f t="shared" si="4"/>
        <v>1</v>
      </c>
      <c r="J22" s="140">
        <f t="shared" si="4"/>
        <v>0</v>
      </c>
      <c r="K22" s="140">
        <f t="shared" si="0"/>
        <v>15</v>
      </c>
      <c r="L22" s="186">
        <f t="shared" si="0"/>
        <v>5</v>
      </c>
    </row>
    <row r="23" spans="1:12" ht="15" customHeight="1" thickBot="1" x14ac:dyDescent="0.4">
      <c r="A23" s="358" t="s">
        <v>214</v>
      </c>
      <c r="B23" s="359"/>
      <c r="C23" s="187">
        <f t="shared" si="4"/>
        <v>181</v>
      </c>
      <c r="D23" s="187">
        <f t="shared" si="4"/>
        <v>110</v>
      </c>
      <c r="E23" s="187">
        <f t="shared" si="4"/>
        <v>7</v>
      </c>
      <c r="F23" s="187">
        <f t="shared" si="4"/>
        <v>6</v>
      </c>
      <c r="G23" s="187">
        <f t="shared" si="4"/>
        <v>6</v>
      </c>
      <c r="H23" s="187">
        <f t="shared" si="4"/>
        <v>3</v>
      </c>
      <c r="I23" s="187">
        <f t="shared" si="4"/>
        <v>1</v>
      </c>
      <c r="J23" s="187">
        <f t="shared" si="4"/>
        <v>0</v>
      </c>
      <c r="K23" s="187">
        <f t="shared" si="0"/>
        <v>195</v>
      </c>
      <c r="L23" s="188">
        <f t="shared" si="0"/>
        <v>119</v>
      </c>
    </row>
    <row r="25" spans="1:12" x14ac:dyDescent="0.35">
      <c r="A25" s="51" t="s">
        <v>30</v>
      </c>
    </row>
  </sheetData>
  <mergeCells count="10">
    <mergeCell ref="A23:B23"/>
    <mergeCell ref="A8:B8"/>
    <mergeCell ref="A13:B13"/>
    <mergeCell ref="A18:B18"/>
    <mergeCell ref="A1:L1"/>
    <mergeCell ref="C2:F2"/>
    <mergeCell ref="G2:J2"/>
    <mergeCell ref="K2:L2"/>
    <mergeCell ref="A2:A3"/>
    <mergeCell ref="B2:B3"/>
  </mergeCells>
  <phoneticPr fontId="4" type="noConversion"/>
  <pageMargins left="0.75" right="0.75" top="1" bottom="1" header="0.4921259845" footer="0.492125984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-0.249977111117893"/>
  </sheetPr>
  <dimension ref="A2:K21"/>
  <sheetViews>
    <sheetView view="pageBreakPreview" zoomScaleNormal="100" zoomScaleSheetLayoutView="100" workbookViewId="0">
      <selection activeCell="A2" sqref="A2:J2"/>
    </sheetView>
  </sheetViews>
  <sheetFormatPr defaultColWidth="9" defaultRowHeight="18" x14ac:dyDescent="0.35"/>
  <cols>
    <col min="1" max="1" width="27.625" style="51" customWidth="1"/>
    <col min="2" max="3" width="10.625" style="51" customWidth="1"/>
    <col min="4" max="4" width="9.5" style="51" customWidth="1"/>
    <col min="5" max="6" width="9.75" style="51" customWidth="1"/>
    <col min="7" max="10" width="11.125" style="51" customWidth="1"/>
    <col min="11" max="16384" width="9" style="51"/>
  </cols>
  <sheetData>
    <row r="2" spans="1:11" ht="46.5" customHeight="1" x14ac:dyDescent="0.4">
      <c r="A2" s="377" t="s">
        <v>257</v>
      </c>
      <c r="B2" s="377"/>
      <c r="C2" s="377"/>
      <c r="D2" s="377"/>
      <c r="E2" s="377"/>
      <c r="F2" s="377"/>
      <c r="G2" s="377"/>
      <c r="H2" s="377"/>
      <c r="I2" s="377"/>
      <c r="J2" s="377"/>
    </row>
    <row r="3" spans="1:11" ht="18.75" thickBot="1" x14ac:dyDescent="0.4">
      <c r="A3" s="374" t="s">
        <v>27</v>
      </c>
      <c r="B3" s="374"/>
      <c r="C3" s="374"/>
      <c r="D3" s="374"/>
      <c r="E3" s="374"/>
      <c r="F3" s="374"/>
      <c r="G3" s="374"/>
      <c r="H3" s="374"/>
      <c r="I3" s="374"/>
      <c r="J3" s="374"/>
      <c r="K3" s="123"/>
    </row>
    <row r="4" spans="1:11" ht="32.25" thickBot="1" x14ac:dyDescent="0.4">
      <c r="A4" s="35" t="s">
        <v>52</v>
      </c>
      <c r="B4" s="159" t="s">
        <v>32</v>
      </c>
      <c r="C4" s="159" t="s">
        <v>33</v>
      </c>
      <c r="D4" s="160" t="s">
        <v>34</v>
      </c>
      <c r="E4" s="160" t="s">
        <v>35</v>
      </c>
      <c r="F4" s="160" t="s">
        <v>36</v>
      </c>
      <c r="G4" s="161" t="s">
        <v>37</v>
      </c>
      <c r="H4" s="161" t="s">
        <v>38</v>
      </c>
      <c r="I4" s="161" t="s">
        <v>39</v>
      </c>
      <c r="J4" s="162" t="s">
        <v>40</v>
      </c>
    </row>
    <row r="5" spans="1:11" ht="20.100000000000001" customHeight="1" x14ac:dyDescent="0.35">
      <c r="A5" s="163" t="s">
        <v>204</v>
      </c>
      <c r="B5" s="164">
        <v>37</v>
      </c>
      <c r="C5" s="164">
        <v>86</v>
      </c>
      <c r="D5" s="164">
        <v>69</v>
      </c>
      <c r="E5" s="164">
        <v>38</v>
      </c>
      <c r="F5" s="164">
        <v>37</v>
      </c>
      <c r="G5" s="150">
        <f>IFERROR(C5/B5,0)</f>
        <v>2.3243243243243241</v>
      </c>
      <c r="H5" s="150">
        <f>IFERROR(E5/D5,0)</f>
        <v>0.55072463768115942</v>
      </c>
      <c r="I5" s="150">
        <f>IFERROR(F5/E5,0)</f>
        <v>0.97368421052631582</v>
      </c>
      <c r="J5" s="150">
        <f>IFERROR(F5/B5,0)</f>
        <v>1</v>
      </c>
    </row>
    <row r="6" spans="1:11" ht="20.100000000000001" customHeight="1" x14ac:dyDescent="0.35">
      <c r="A6" s="165" t="s">
        <v>206</v>
      </c>
      <c r="B6" s="166">
        <v>49</v>
      </c>
      <c r="C6" s="166">
        <v>77</v>
      </c>
      <c r="D6" s="166">
        <v>60</v>
      </c>
      <c r="E6" s="166">
        <v>48</v>
      </c>
      <c r="F6" s="166">
        <v>44</v>
      </c>
      <c r="G6" s="152">
        <f>IFERROR(C6/B6,0)</f>
        <v>1.5714285714285714</v>
      </c>
      <c r="H6" s="152">
        <f t="shared" ref="H6:I8" si="0">IFERROR(E6/D6,0)</f>
        <v>0.8</v>
      </c>
      <c r="I6" s="152">
        <f t="shared" si="0"/>
        <v>0.91666666666666663</v>
      </c>
      <c r="J6" s="152">
        <f t="shared" ref="J6:J7" si="1">IFERROR(F6/B6,0)</f>
        <v>0.89795918367346939</v>
      </c>
    </row>
    <row r="7" spans="1:11" ht="20.100000000000001" customHeight="1" x14ac:dyDescent="0.35">
      <c r="A7" s="165" t="s">
        <v>208</v>
      </c>
      <c r="B7" s="166">
        <v>42</v>
      </c>
      <c r="C7" s="166">
        <v>114</v>
      </c>
      <c r="D7" s="166">
        <v>100</v>
      </c>
      <c r="E7" s="166">
        <v>51</v>
      </c>
      <c r="F7" s="166">
        <v>43</v>
      </c>
      <c r="G7" s="152">
        <f t="shared" ref="G7:G8" si="2">IFERROR(C7/B7,0)</f>
        <v>2.7142857142857144</v>
      </c>
      <c r="H7" s="152">
        <f t="shared" si="0"/>
        <v>0.51</v>
      </c>
      <c r="I7" s="152">
        <f t="shared" si="0"/>
        <v>0.84313725490196079</v>
      </c>
      <c r="J7" s="152">
        <f t="shared" si="1"/>
        <v>1.0238095238095237</v>
      </c>
    </row>
    <row r="8" spans="1:11" ht="20.100000000000001" customHeight="1" x14ac:dyDescent="0.35">
      <c r="A8" s="167" t="s">
        <v>215</v>
      </c>
      <c r="B8" s="168">
        <f>+SUM(B5:B7)</f>
        <v>128</v>
      </c>
      <c r="C8" s="168">
        <f>+SUM(C5:C7)</f>
        <v>277</v>
      </c>
      <c r="D8" s="168">
        <f>+SUM(D5:D7)</f>
        <v>229</v>
      </c>
      <c r="E8" s="168">
        <f>+SUM(E5:E7)</f>
        <v>137</v>
      </c>
      <c r="F8" s="168">
        <f>+SUM(F5:F7)</f>
        <v>124</v>
      </c>
      <c r="G8" s="152">
        <f t="shared" si="2"/>
        <v>2.1640625</v>
      </c>
      <c r="H8" s="152">
        <f t="shared" si="0"/>
        <v>0.59825327510917026</v>
      </c>
      <c r="I8" s="152">
        <f t="shared" si="0"/>
        <v>0.9051094890510949</v>
      </c>
      <c r="J8" s="152">
        <f>IFERROR(F8/B8,0)</f>
        <v>0.96875</v>
      </c>
    </row>
    <row r="9" spans="1:11" ht="18.75" thickBot="1" x14ac:dyDescent="0.4">
      <c r="A9" s="375" t="s">
        <v>28</v>
      </c>
      <c r="B9" s="376"/>
      <c r="C9" s="376"/>
      <c r="D9" s="376"/>
      <c r="E9" s="376"/>
      <c r="F9" s="376"/>
      <c r="G9" s="376"/>
      <c r="H9" s="376"/>
      <c r="I9" s="376"/>
      <c r="J9" s="376"/>
    </row>
    <row r="10" spans="1:11" ht="36.75" thickBot="1" x14ac:dyDescent="0.4">
      <c r="A10" s="35" t="s">
        <v>52</v>
      </c>
      <c r="B10" s="36" t="s">
        <v>32</v>
      </c>
      <c r="C10" s="36" t="s">
        <v>33</v>
      </c>
      <c r="D10" s="125" t="s">
        <v>34</v>
      </c>
      <c r="E10" s="125" t="s">
        <v>35</v>
      </c>
      <c r="F10" s="125" t="s">
        <v>36</v>
      </c>
      <c r="G10" s="88" t="s">
        <v>37</v>
      </c>
      <c r="H10" s="88" t="s">
        <v>38</v>
      </c>
      <c r="I10" s="88" t="s">
        <v>39</v>
      </c>
      <c r="J10" s="107" t="s">
        <v>40</v>
      </c>
    </row>
    <row r="11" spans="1:11" ht="20.100000000000001" customHeight="1" x14ac:dyDescent="0.35">
      <c r="A11" s="163" t="s">
        <v>204</v>
      </c>
      <c r="B11" s="70">
        <v>0</v>
      </c>
      <c r="C11" s="70">
        <v>0</v>
      </c>
      <c r="D11" s="70">
        <v>0</v>
      </c>
      <c r="E11" s="70">
        <v>0</v>
      </c>
      <c r="F11" s="70">
        <v>0</v>
      </c>
      <c r="G11" s="150">
        <f>IFERROR(C11/B11,0)</f>
        <v>0</v>
      </c>
      <c r="H11" s="150">
        <f>IFERROR(E11/D11,0)</f>
        <v>0</v>
      </c>
      <c r="I11" s="150">
        <f>IFERROR(F11/E11,0)</f>
        <v>0</v>
      </c>
      <c r="J11" s="150">
        <f>IFERROR(F11/B11,0)</f>
        <v>0</v>
      </c>
    </row>
    <row r="12" spans="1:11" ht="20.100000000000001" customHeight="1" x14ac:dyDescent="0.35">
      <c r="A12" s="165" t="s">
        <v>206</v>
      </c>
      <c r="B12" s="70">
        <v>0</v>
      </c>
      <c r="C12" s="70">
        <v>0</v>
      </c>
      <c r="D12" s="70">
        <v>0</v>
      </c>
      <c r="E12" s="70">
        <v>0</v>
      </c>
      <c r="F12" s="70">
        <v>0</v>
      </c>
      <c r="G12" s="152">
        <f t="shared" ref="G12:G14" si="3">IFERROR(C12/B12,0)</f>
        <v>0</v>
      </c>
      <c r="H12" s="152">
        <f t="shared" ref="H12:I14" si="4">IFERROR(E12/D12,0)</f>
        <v>0</v>
      </c>
      <c r="I12" s="152">
        <f t="shared" si="4"/>
        <v>0</v>
      </c>
      <c r="J12" s="152">
        <f t="shared" ref="J12:J14" si="5">IFERROR(F12/B12,0)</f>
        <v>0</v>
      </c>
    </row>
    <row r="13" spans="1:11" ht="20.100000000000001" customHeight="1" x14ac:dyDescent="0.35">
      <c r="A13" s="165" t="s">
        <v>208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152">
        <f t="shared" si="3"/>
        <v>0</v>
      </c>
      <c r="H13" s="152">
        <f t="shared" si="4"/>
        <v>0</v>
      </c>
      <c r="I13" s="152">
        <f t="shared" si="4"/>
        <v>0</v>
      </c>
      <c r="J13" s="152">
        <f t="shared" si="5"/>
        <v>0</v>
      </c>
    </row>
    <row r="14" spans="1:11" ht="20.100000000000001" customHeight="1" x14ac:dyDescent="0.35">
      <c r="A14" s="167" t="s">
        <v>215</v>
      </c>
      <c r="B14" s="168">
        <f>+SUM(B11:B13)</f>
        <v>0</v>
      </c>
      <c r="C14" s="168">
        <f>+SUM(C11:C13)</f>
        <v>0</v>
      </c>
      <c r="D14" s="168">
        <f>+SUM(D11:D13)</f>
        <v>0</v>
      </c>
      <c r="E14" s="168">
        <f>+SUM(E11:E13)</f>
        <v>0</v>
      </c>
      <c r="F14" s="168">
        <f>+SUM(F11:F13)</f>
        <v>0</v>
      </c>
      <c r="G14" s="152">
        <f t="shared" si="3"/>
        <v>0</v>
      </c>
      <c r="H14" s="152">
        <f t="shared" si="4"/>
        <v>0</v>
      </c>
      <c r="I14" s="152">
        <f t="shared" si="4"/>
        <v>0</v>
      </c>
      <c r="J14" s="152">
        <f t="shared" si="5"/>
        <v>0</v>
      </c>
    </row>
    <row r="15" spans="1:11" ht="18.75" thickBot="1" x14ac:dyDescent="0.4">
      <c r="A15" s="157" t="s">
        <v>100</v>
      </c>
      <c r="B15" s="158"/>
      <c r="C15" s="158"/>
      <c r="D15" s="158"/>
      <c r="E15" s="158"/>
    </row>
    <row r="16" spans="1:11" ht="72.75" thickBot="1" x14ac:dyDescent="0.4">
      <c r="A16" s="72" t="s">
        <v>52</v>
      </c>
      <c r="B16" s="73" t="s">
        <v>33</v>
      </c>
      <c r="C16" s="62" t="s">
        <v>34</v>
      </c>
      <c r="D16" s="62" t="s">
        <v>35</v>
      </c>
      <c r="E16" s="62" t="s">
        <v>36</v>
      </c>
      <c r="F16" s="73" t="s">
        <v>114</v>
      </c>
      <c r="G16" s="73" t="s">
        <v>115</v>
      </c>
      <c r="H16" s="73" t="s">
        <v>116</v>
      </c>
      <c r="I16" s="74" t="s">
        <v>117</v>
      </c>
    </row>
    <row r="17" spans="1:9" ht="20.100000000000001" customHeight="1" x14ac:dyDescent="0.35">
      <c r="A17" s="163" t="s">
        <v>204</v>
      </c>
      <c r="B17" s="70">
        <v>4</v>
      </c>
      <c r="C17" s="70">
        <v>4</v>
      </c>
      <c r="D17" s="70">
        <v>4</v>
      </c>
      <c r="E17" s="70">
        <v>4</v>
      </c>
      <c r="F17" s="169">
        <f t="shared" ref="F17:I20" si="6">+IFERROR(B17/(C5+C11),0)*100</f>
        <v>4.6511627906976747</v>
      </c>
      <c r="G17" s="169">
        <f t="shared" si="6"/>
        <v>5.7971014492753623</v>
      </c>
      <c r="H17" s="169">
        <f t="shared" si="6"/>
        <v>10.526315789473683</v>
      </c>
      <c r="I17" s="169">
        <f t="shared" si="6"/>
        <v>10.810810810810811</v>
      </c>
    </row>
    <row r="18" spans="1:9" ht="20.100000000000001" customHeight="1" x14ac:dyDescent="0.35">
      <c r="A18" s="165" t="s">
        <v>206</v>
      </c>
      <c r="B18" s="66">
        <v>13</v>
      </c>
      <c r="C18" s="66">
        <v>10</v>
      </c>
      <c r="D18" s="66">
        <v>9</v>
      </c>
      <c r="E18" s="66">
        <v>9</v>
      </c>
      <c r="F18" s="84">
        <f t="shared" si="6"/>
        <v>16.883116883116884</v>
      </c>
      <c r="G18" s="84">
        <f t="shared" si="6"/>
        <v>16.666666666666664</v>
      </c>
      <c r="H18" s="84">
        <f t="shared" si="6"/>
        <v>18.75</v>
      </c>
      <c r="I18" s="84">
        <f t="shared" si="6"/>
        <v>20.454545454545457</v>
      </c>
    </row>
    <row r="19" spans="1:9" ht="20.100000000000001" customHeight="1" x14ac:dyDescent="0.35">
      <c r="A19" s="165" t="s">
        <v>208</v>
      </c>
      <c r="B19" s="66">
        <v>7</v>
      </c>
      <c r="C19" s="66">
        <v>5</v>
      </c>
      <c r="D19" s="66">
        <v>3</v>
      </c>
      <c r="E19" s="66">
        <v>3</v>
      </c>
      <c r="F19" s="84">
        <f t="shared" si="6"/>
        <v>6.140350877192982</v>
      </c>
      <c r="G19" s="84">
        <f t="shared" si="6"/>
        <v>5</v>
      </c>
      <c r="H19" s="84">
        <f t="shared" si="6"/>
        <v>5.8823529411764701</v>
      </c>
      <c r="I19" s="84">
        <f t="shared" si="6"/>
        <v>6.9767441860465116</v>
      </c>
    </row>
    <row r="20" spans="1:9" ht="20.100000000000001" customHeight="1" x14ac:dyDescent="0.35">
      <c r="A20" s="167" t="s">
        <v>215</v>
      </c>
      <c r="B20" s="168">
        <f>+SUM(B17:B19)</f>
        <v>24</v>
      </c>
      <c r="C20" s="168">
        <f>+SUM(C17:C19)</f>
        <v>19</v>
      </c>
      <c r="D20" s="168">
        <f>+SUM(D17:D19)</f>
        <v>16</v>
      </c>
      <c r="E20" s="168">
        <f>+SUM(E17:E19)</f>
        <v>16</v>
      </c>
      <c r="F20" s="84">
        <f t="shared" si="6"/>
        <v>8.6642599277978327</v>
      </c>
      <c r="G20" s="84">
        <f t="shared" si="6"/>
        <v>8.2969432314410483</v>
      </c>
      <c r="H20" s="84">
        <f t="shared" si="6"/>
        <v>11.678832116788321</v>
      </c>
      <c r="I20" s="84">
        <f t="shared" si="6"/>
        <v>12.903225806451612</v>
      </c>
    </row>
    <row r="21" spans="1:9" x14ac:dyDescent="0.35">
      <c r="A21" s="156"/>
      <c r="B21" s="52"/>
      <c r="C21" s="52"/>
      <c r="D21" s="52"/>
      <c r="I21" s="52"/>
    </row>
  </sheetData>
  <mergeCells count="3">
    <mergeCell ref="A3:J3"/>
    <mergeCell ref="A9:J9"/>
    <mergeCell ref="A2:J2"/>
  </mergeCells>
  <phoneticPr fontId="4" type="noConversion"/>
  <pageMargins left="0.94488188976377963" right="0.74803149606299213" top="0.15748031496062992" bottom="0.15748031496062992" header="0.15748031496062992" footer="0.15748031496062992"/>
  <pageSetup paperSize="9" scale="9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-0.249977111117893"/>
    <pageSetUpPr fitToPage="1"/>
  </sheetPr>
  <dimension ref="A1:J33"/>
  <sheetViews>
    <sheetView view="pageBreakPreview" topLeftCell="A10" zoomScaleNormal="100" zoomScaleSheetLayoutView="100" workbookViewId="0">
      <selection activeCell="A20" sqref="A20:XFD20"/>
    </sheetView>
  </sheetViews>
  <sheetFormatPr defaultColWidth="9" defaultRowHeight="18" x14ac:dyDescent="0.35"/>
  <cols>
    <col min="1" max="1" width="24.125" style="51" customWidth="1"/>
    <col min="2" max="10" width="10.625" style="51" customWidth="1"/>
    <col min="11" max="16384" width="9" style="51"/>
  </cols>
  <sheetData>
    <row r="1" spans="1:10" ht="22.5" x14ac:dyDescent="0.4">
      <c r="A1" s="365" t="s">
        <v>258</v>
      </c>
      <c r="B1" s="365"/>
      <c r="C1" s="365"/>
      <c r="D1" s="365"/>
      <c r="E1" s="365"/>
      <c r="F1" s="365"/>
      <c r="G1" s="365"/>
      <c r="H1" s="365"/>
      <c r="I1" s="365"/>
      <c r="J1" s="365"/>
    </row>
    <row r="2" spans="1:10" ht="18.75" thickBot="1" x14ac:dyDescent="0.4">
      <c r="A2" s="375" t="s">
        <v>27</v>
      </c>
      <c r="B2" s="375"/>
      <c r="C2" s="375"/>
      <c r="D2" s="375"/>
      <c r="E2" s="375"/>
      <c r="F2" s="375"/>
      <c r="G2" s="375"/>
      <c r="H2" s="375"/>
      <c r="I2" s="375"/>
      <c r="J2" s="375"/>
    </row>
    <row r="3" spans="1:10" ht="36.75" thickBot="1" x14ac:dyDescent="0.4">
      <c r="A3" s="35" t="s">
        <v>52</v>
      </c>
      <c r="B3" s="36" t="s">
        <v>32</v>
      </c>
      <c r="C3" s="36" t="s">
        <v>33</v>
      </c>
      <c r="D3" s="125" t="s">
        <v>34</v>
      </c>
      <c r="E3" s="125" t="s">
        <v>35</v>
      </c>
      <c r="F3" s="125" t="s">
        <v>36</v>
      </c>
      <c r="G3" s="88" t="s">
        <v>37</v>
      </c>
      <c r="H3" s="88" t="s">
        <v>38</v>
      </c>
      <c r="I3" s="88" t="s">
        <v>39</v>
      </c>
      <c r="J3" s="107" t="s">
        <v>40</v>
      </c>
    </row>
    <row r="4" spans="1:10" x14ac:dyDescent="0.35">
      <c r="A4" s="129" t="s">
        <v>204</v>
      </c>
      <c r="B4" s="70">
        <v>29</v>
      </c>
      <c r="C4" s="70">
        <v>22</v>
      </c>
      <c r="D4" s="70">
        <v>22</v>
      </c>
      <c r="E4" s="70">
        <v>22</v>
      </c>
      <c r="F4" s="70">
        <v>21</v>
      </c>
      <c r="G4" s="150">
        <f>IFERROR(C4/B4,0)</f>
        <v>0.75862068965517238</v>
      </c>
      <c r="H4" s="150">
        <f>IFERROR(E4/D4,0)</f>
        <v>1</v>
      </c>
      <c r="I4" s="150">
        <f>IFERROR(F4/E4,0)</f>
        <v>0.95454545454545459</v>
      </c>
      <c r="J4" s="150">
        <f>IFERROR(F4/B4,0)</f>
        <v>0.72413793103448276</v>
      </c>
    </row>
    <row r="5" spans="1:10" x14ac:dyDescent="0.35">
      <c r="A5" s="151" t="s">
        <v>206</v>
      </c>
      <c r="B5" s="66">
        <v>45</v>
      </c>
      <c r="C5" s="66">
        <v>52</v>
      </c>
      <c r="D5" s="66">
        <v>50</v>
      </c>
      <c r="E5" s="66">
        <v>48</v>
      </c>
      <c r="F5" s="66">
        <v>47</v>
      </c>
      <c r="G5" s="152">
        <f t="shared" ref="G5:G6" si="0">IFERROR(C5/B5,0)</f>
        <v>1.1555555555555554</v>
      </c>
      <c r="H5" s="152">
        <f t="shared" ref="H5:I7" si="1">IFERROR(E5/D5,0)</f>
        <v>0.96</v>
      </c>
      <c r="I5" s="152">
        <f t="shared" si="1"/>
        <v>0.97916666666666663</v>
      </c>
      <c r="J5" s="152">
        <f t="shared" ref="J5:J6" si="2">IFERROR(F5/B5,0)</f>
        <v>1.0444444444444445</v>
      </c>
    </row>
    <row r="6" spans="1:10" x14ac:dyDescent="0.35">
      <c r="A6" s="151" t="s">
        <v>208</v>
      </c>
      <c r="B6" s="66">
        <v>30</v>
      </c>
      <c r="C6" s="66">
        <v>32</v>
      </c>
      <c r="D6" s="66">
        <v>30</v>
      </c>
      <c r="E6" s="66">
        <v>29</v>
      </c>
      <c r="F6" s="66">
        <v>25</v>
      </c>
      <c r="G6" s="152">
        <f t="shared" si="0"/>
        <v>1.0666666666666667</v>
      </c>
      <c r="H6" s="152">
        <f t="shared" si="1"/>
        <v>0.96666666666666667</v>
      </c>
      <c r="I6" s="152">
        <f t="shared" si="1"/>
        <v>0.86206896551724133</v>
      </c>
      <c r="J6" s="152">
        <f t="shared" si="2"/>
        <v>0.83333333333333337</v>
      </c>
    </row>
    <row r="7" spans="1:10" ht="18.75" thickBot="1" x14ac:dyDescent="0.4">
      <c r="A7" s="155" t="s">
        <v>215</v>
      </c>
      <c r="B7" s="83">
        <f>SUM(B4:B6)</f>
        <v>104</v>
      </c>
      <c r="C7" s="83">
        <f>SUM(C4:C6)</f>
        <v>106</v>
      </c>
      <c r="D7" s="83">
        <f>SUM(D4:D6)</f>
        <v>102</v>
      </c>
      <c r="E7" s="83">
        <f>SUM(E4:E6)</f>
        <v>99</v>
      </c>
      <c r="F7" s="83">
        <f>SUM(F4:F6)</f>
        <v>93</v>
      </c>
      <c r="G7" s="152">
        <f>IFERROR(C7/B7,0)</f>
        <v>1.0192307692307692</v>
      </c>
      <c r="H7" s="152">
        <f t="shared" si="1"/>
        <v>0.97058823529411764</v>
      </c>
      <c r="I7" s="152">
        <f t="shared" si="1"/>
        <v>0.93939393939393945</v>
      </c>
      <c r="J7" s="152">
        <f>IFERROR(F7/B7,0)</f>
        <v>0.89423076923076927</v>
      </c>
    </row>
    <row r="8" spans="1:10" ht="18.75" thickBot="1" x14ac:dyDescent="0.4">
      <c r="A8" s="375" t="s">
        <v>28</v>
      </c>
      <c r="B8" s="376"/>
      <c r="C8" s="376"/>
      <c r="D8" s="376"/>
      <c r="E8" s="376"/>
      <c r="F8" s="376"/>
      <c r="G8" s="376"/>
      <c r="H8" s="376"/>
      <c r="I8" s="376"/>
      <c r="J8" s="376"/>
    </row>
    <row r="9" spans="1:10" ht="36.75" thickBot="1" x14ac:dyDescent="0.4">
      <c r="A9" s="35" t="s">
        <v>52</v>
      </c>
      <c r="B9" s="36" t="s">
        <v>32</v>
      </c>
      <c r="C9" s="36" t="s">
        <v>33</v>
      </c>
      <c r="D9" s="125" t="s">
        <v>34</v>
      </c>
      <c r="E9" s="125" t="s">
        <v>35</v>
      </c>
      <c r="F9" s="125" t="s">
        <v>36</v>
      </c>
      <c r="G9" s="36" t="s">
        <v>37</v>
      </c>
      <c r="H9" s="36" t="s">
        <v>38</v>
      </c>
      <c r="I9" s="36" t="s">
        <v>39</v>
      </c>
      <c r="J9" s="78" t="s">
        <v>40</v>
      </c>
    </row>
    <row r="10" spans="1:10" x14ac:dyDescent="0.35">
      <c r="A10" s="129" t="s">
        <v>204</v>
      </c>
      <c r="B10" s="70">
        <v>0</v>
      </c>
      <c r="C10" s="70">
        <v>0</v>
      </c>
      <c r="D10" s="70">
        <v>0</v>
      </c>
      <c r="E10" s="70">
        <v>0</v>
      </c>
      <c r="F10" s="70">
        <v>0</v>
      </c>
      <c r="G10" s="150">
        <f>IFERROR(C10/B10,0)</f>
        <v>0</v>
      </c>
      <c r="H10" s="150">
        <f>IFERROR(E10/D10,0)</f>
        <v>0</v>
      </c>
      <c r="I10" s="150">
        <f>IFERROR(F10/E10,0)</f>
        <v>0</v>
      </c>
      <c r="J10" s="150">
        <f>IFERROR(F10/B10,0)</f>
        <v>0</v>
      </c>
    </row>
    <row r="11" spans="1:10" x14ac:dyDescent="0.35">
      <c r="A11" s="151" t="s">
        <v>206</v>
      </c>
      <c r="B11" s="66">
        <v>0</v>
      </c>
      <c r="C11" s="66">
        <v>0</v>
      </c>
      <c r="D11" s="66">
        <v>0</v>
      </c>
      <c r="E11" s="66">
        <v>0</v>
      </c>
      <c r="F11" s="66">
        <v>0</v>
      </c>
      <c r="G11" s="152">
        <f t="shared" ref="G11:G12" si="3">IFERROR(C11/B11,0)</f>
        <v>0</v>
      </c>
      <c r="H11" s="152">
        <f t="shared" ref="H11:I12" si="4">IFERROR(E11/D11,0)</f>
        <v>0</v>
      </c>
      <c r="I11" s="152">
        <f t="shared" si="4"/>
        <v>0</v>
      </c>
      <c r="J11" s="152">
        <f t="shared" ref="J11:J12" si="5">IFERROR(F11/B11,0)</f>
        <v>0</v>
      </c>
    </row>
    <row r="12" spans="1:10" x14ac:dyDescent="0.35">
      <c r="A12" s="151" t="s">
        <v>208</v>
      </c>
      <c r="B12" s="66">
        <v>0</v>
      </c>
      <c r="C12" s="66">
        <v>0</v>
      </c>
      <c r="D12" s="66">
        <v>0</v>
      </c>
      <c r="E12" s="66">
        <v>0</v>
      </c>
      <c r="F12" s="66">
        <v>0</v>
      </c>
      <c r="G12" s="152">
        <f t="shared" si="3"/>
        <v>0</v>
      </c>
      <c r="H12" s="152">
        <f t="shared" si="4"/>
        <v>0</v>
      </c>
      <c r="I12" s="152">
        <f t="shared" si="4"/>
        <v>0</v>
      </c>
      <c r="J12" s="152">
        <f t="shared" si="5"/>
        <v>0</v>
      </c>
    </row>
    <row r="13" spans="1:10" ht="18.75" thickBot="1" x14ac:dyDescent="0.4">
      <c r="A13" s="155" t="s">
        <v>215</v>
      </c>
      <c r="B13" s="83">
        <f>SUM(B10:B12)</f>
        <v>0</v>
      </c>
      <c r="C13" s="83">
        <f>SUM(C10:C12)</f>
        <v>0</v>
      </c>
      <c r="D13" s="83">
        <f>SUM(D10:D12)</f>
        <v>0</v>
      </c>
      <c r="E13" s="83">
        <f>SUM(E10:E12)</f>
        <v>0</v>
      </c>
      <c r="F13" s="83">
        <f>SUM(F10:F12)</f>
        <v>0</v>
      </c>
      <c r="G13" s="152">
        <f>IFERROR(C13/B13,0)</f>
        <v>0</v>
      </c>
      <c r="H13" s="152">
        <f>IFERROR(E13/D13,0)</f>
        <v>0</v>
      </c>
      <c r="I13" s="152">
        <f>IFERROR(F13/E13,0)</f>
        <v>0</v>
      </c>
      <c r="J13" s="152">
        <f>IFERROR(F13/B13,0)</f>
        <v>0</v>
      </c>
    </row>
    <row r="14" spans="1:10" ht="18.75" thickBot="1" x14ac:dyDescent="0.4">
      <c r="A14" s="378" t="s">
        <v>96</v>
      </c>
      <c r="B14" s="379"/>
      <c r="C14" s="379"/>
      <c r="D14" s="379"/>
      <c r="E14" s="380"/>
    </row>
    <row r="15" spans="1:10" ht="72.75" thickBot="1" x14ac:dyDescent="0.4">
      <c r="A15" s="72" t="s">
        <v>52</v>
      </c>
      <c r="B15" s="73" t="s">
        <v>33</v>
      </c>
      <c r="C15" s="62" t="s">
        <v>34</v>
      </c>
      <c r="D15" s="62" t="s">
        <v>35</v>
      </c>
      <c r="E15" s="62" t="s">
        <v>36</v>
      </c>
      <c r="F15" s="73" t="s">
        <v>114</v>
      </c>
      <c r="G15" s="73" t="s">
        <v>115</v>
      </c>
      <c r="H15" s="73" t="s">
        <v>116</v>
      </c>
      <c r="I15" s="74" t="s">
        <v>117</v>
      </c>
    </row>
    <row r="16" spans="1:10" x14ac:dyDescent="0.35">
      <c r="A16" s="129" t="s">
        <v>204</v>
      </c>
      <c r="B16" s="70">
        <v>21</v>
      </c>
      <c r="C16" s="70">
        <v>21</v>
      </c>
      <c r="D16" s="70">
        <v>21</v>
      </c>
      <c r="E16" s="70">
        <v>20</v>
      </c>
      <c r="F16" s="153">
        <f t="shared" ref="F16:I19" si="6">+IFERROR(B16/(C4+C10),0)*100</f>
        <v>95.454545454545453</v>
      </c>
      <c r="G16" s="153">
        <f t="shared" si="6"/>
        <v>95.454545454545453</v>
      </c>
      <c r="H16" s="153">
        <f t="shared" si="6"/>
        <v>95.454545454545453</v>
      </c>
      <c r="I16" s="153">
        <f t="shared" si="6"/>
        <v>95.238095238095227</v>
      </c>
    </row>
    <row r="17" spans="1:9" x14ac:dyDescent="0.35">
      <c r="A17" s="151" t="s">
        <v>206</v>
      </c>
      <c r="B17" s="66">
        <v>41</v>
      </c>
      <c r="C17" s="66">
        <v>40</v>
      </c>
      <c r="D17" s="66">
        <v>39</v>
      </c>
      <c r="E17" s="66">
        <v>38</v>
      </c>
      <c r="F17" s="84">
        <f t="shared" si="6"/>
        <v>78.84615384615384</v>
      </c>
      <c r="G17" s="84">
        <f t="shared" si="6"/>
        <v>80</v>
      </c>
      <c r="H17" s="84">
        <f t="shared" si="6"/>
        <v>81.25</v>
      </c>
      <c r="I17" s="84">
        <f t="shared" si="6"/>
        <v>80.851063829787222</v>
      </c>
    </row>
    <row r="18" spans="1:9" x14ac:dyDescent="0.35">
      <c r="A18" s="151" t="s">
        <v>208</v>
      </c>
      <c r="B18" s="66">
        <v>31</v>
      </c>
      <c r="C18" s="66">
        <v>29</v>
      </c>
      <c r="D18" s="66">
        <v>28</v>
      </c>
      <c r="E18" s="66">
        <v>24</v>
      </c>
      <c r="F18" s="84">
        <f t="shared" si="6"/>
        <v>96.875</v>
      </c>
      <c r="G18" s="84">
        <f t="shared" si="6"/>
        <v>96.666666666666671</v>
      </c>
      <c r="H18" s="84">
        <f t="shared" si="6"/>
        <v>96.551724137931032</v>
      </c>
      <c r="I18" s="84">
        <f t="shared" si="6"/>
        <v>96</v>
      </c>
    </row>
    <row r="19" spans="1:9" ht="18.75" thickBot="1" x14ac:dyDescent="0.4">
      <c r="A19" s="155" t="s">
        <v>215</v>
      </c>
      <c r="B19" s="83">
        <f>SUM(B16:B18)</f>
        <v>93</v>
      </c>
      <c r="C19" s="83">
        <f>SUM(C16:C18)</f>
        <v>90</v>
      </c>
      <c r="D19" s="83">
        <f>SUM(D16:D18)</f>
        <v>88</v>
      </c>
      <c r="E19" s="83">
        <f>SUM(E16:E18)</f>
        <v>82</v>
      </c>
      <c r="F19" s="84">
        <f t="shared" si="6"/>
        <v>87.735849056603783</v>
      </c>
      <c r="G19" s="84">
        <f t="shared" si="6"/>
        <v>88.235294117647058</v>
      </c>
      <c r="H19" s="84">
        <f t="shared" si="6"/>
        <v>88.888888888888886</v>
      </c>
      <c r="I19" s="84">
        <f t="shared" si="6"/>
        <v>88.172043010752688</v>
      </c>
    </row>
    <row r="20" spans="1:9" ht="18.75" thickBot="1" x14ac:dyDescent="0.4">
      <c r="A20" s="157" t="s">
        <v>97</v>
      </c>
      <c r="B20" s="158"/>
      <c r="C20" s="158"/>
      <c r="D20" s="158"/>
      <c r="E20" s="158"/>
    </row>
    <row r="21" spans="1:9" ht="72.75" thickBot="1" x14ac:dyDescent="0.4">
      <c r="A21" s="72" t="s">
        <v>52</v>
      </c>
      <c r="B21" s="73" t="s">
        <v>33</v>
      </c>
      <c r="C21" s="62" t="s">
        <v>34</v>
      </c>
      <c r="D21" s="62" t="s">
        <v>35</v>
      </c>
      <c r="E21" s="62" t="s">
        <v>36</v>
      </c>
      <c r="F21" s="73" t="s">
        <v>114</v>
      </c>
      <c r="G21" s="73" t="s">
        <v>115</v>
      </c>
      <c r="H21" s="73" t="s">
        <v>116</v>
      </c>
      <c r="I21" s="74" t="s">
        <v>117</v>
      </c>
    </row>
    <row r="22" spans="1:9" x14ac:dyDescent="0.35">
      <c r="A22" s="129" t="s">
        <v>204</v>
      </c>
      <c r="B22" s="70">
        <v>0</v>
      </c>
      <c r="C22" s="70">
        <v>0</v>
      </c>
      <c r="D22" s="70">
        <v>0</v>
      </c>
      <c r="E22" s="70">
        <v>0</v>
      </c>
      <c r="F22" s="153">
        <f t="shared" ref="F22:I25" si="7">+IFERROR(B22/(C4+C10),0)*100</f>
        <v>0</v>
      </c>
      <c r="G22" s="153">
        <f t="shared" si="7"/>
        <v>0</v>
      </c>
      <c r="H22" s="153">
        <f t="shared" si="7"/>
        <v>0</v>
      </c>
      <c r="I22" s="153">
        <f t="shared" si="7"/>
        <v>0</v>
      </c>
    </row>
    <row r="23" spans="1:9" x14ac:dyDescent="0.35">
      <c r="A23" s="151" t="s">
        <v>206</v>
      </c>
      <c r="B23" s="66">
        <v>11</v>
      </c>
      <c r="C23" s="66">
        <v>10</v>
      </c>
      <c r="D23" s="66">
        <v>9</v>
      </c>
      <c r="E23" s="66">
        <v>9</v>
      </c>
      <c r="F23" s="84">
        <f t="shared" si="7"/>
        <v>21.153846153846153</v>
      </c>
      <c r="G23" s="84">
        <f t="shared" si="7"/>
        <v>20</v>
      </c>
      <c r="H23" s="84">
        <f t="shared" si="7"/>
        <v>18.75</v>
      </c>
      <c r="I23" s="84">
        <f t="shared" si="7"/>
        <v>19.148936170212767</v>
      </c>
    </row>
    <row r="24" spans="1:9" x14ac:dyDescent="0.35">
      <c r="A24" s="151" t="s">
        <v>208</v>
      </c>
      <c r="B24" s="66">
        <v>1</v>
      </c>
      <c r="C24" s="66">
        <v>1</v>
      </c>
      <c r="D24" s="66">
        <v>1</v>
      </c>
      <c r="E24" s="66">
        <v>1</v>
      </c>
      <c r="F24" s="84">
        <f t="shared" si="7"/>
        <v>3.125</v>
      </c>
      <c r="G24" s="84">
        <f t="shared" si="7"/>
        <v>3.3333333333333335</v>
      </c>
      <c r="H24" s="84">
        <f t="shared" si="7"/>
        <v>3.4482758620689653</v>
      </c>
      <c r="I24" s="84">
        <f t="shared" si="7"/>
        <v>4</v>
      </c>
    </row>
    <row r="25" spans="1:9" ht="18.75" thickBot="1" x14ac:dyDescent="0.4">
      <c r="A25" s="155" t="s">
        <v>215</v>
      </c>
      <c r="B25" s="83">
        <f>SUM(B22:B24)</f>
        <v>12</v>
      </c>
      <c r="C25" s="83">
        <f>SUM(C22:C24)</f>
        <v>11</v>
      </c>
      <c r="D25" s="83">
        <f>SUM(D22:D24)</f>
        <v>10</v>
      </c>
      <c r="E25" s="83">
        <f>SUM(E22:E24)</f>
        <v>10</v>
      </c>
      <c r="F25" s="84">
        <f t="shared" si="7"/>
        <v>11.320754716981133</v>
      </c>
      <c r="G25" s="84">
        <f t="shared" si="7"/>
        <v>10.784313725490197</v>
      </c>
      <c r="H25" s="84">
        <f t="shared" si="7"/>
        <v>10.1010101010101</v>
      </c>
      <c r="I25" s="84">
        <f t="shared" si="7"/>
        <v>10.75268817204301</v>
      </c>
    </row>
    <row r="26" spans="1:9" x14ac:dyDescent="0.35">
      <c r="A26" s="156"/>
      <c r="B26" s="52"/>
      <c r="C26" s="52"/>
      <c r="D26" s="52"/>
      <c r="I26" s="52"/>
    </row>
    <row r="27" spans="1:9" x14ac:dyDescent="0.35">
      <c r="A27" s="156"/>
      <c r="B27" s="52"/>
      <c r="C27" s="52"/>
      <c r="D27" s="52"/>
      <c r="E27" s="52"/>
    </row>
    <row r="28" spans="1:9" x14ac:dyDescent="0.35">
      <c r="A28" s="156"/>
      <c r="B28" s="52"/>
      <c r="C28" s="52"/>
      <c r="D28" s="52"/>
      <c r="E28" s="52"/>
    </row>
    <row r="29" spans="1:9" x14ac:dyDescent="0.35">
      <c r="A29" s="156"/>
      <c r="B29" s="52"/>
      <c r="C29" s="52"/>
      <c r="D29" s="52"/>
      <c r="E29" s="52"/>
    </row>
    <row r="30" spans="1:9" x14ac:dyDescent="0.35">
      <c r="A30" s="156"/>
      <c r="B30" s="52"/>
      <c r="C30" s="52"/>
      <c r="D30" s="52"/>
      <c r="E30" s="52"/>
    </row>
    <row r="31" spans="1:9" x14ac:dyDescent="0.35">
      <c r="A31" s="156"/>
      <c r="B31" s="52"/>
      <c r="C31" s="52"/>
      <c r="D31" s="52"/>
      <c r="E31" s="52"/>
    </row>
    <row r="32" spans="1:9" x14ac:dyDescent="0.35">
      <c r="A32" s="101"/>
      <c r="B32" s="52"/>
      <c r="C32" s="52"/>
      <c r="D32" s="52"/>
      <c r="E32" s="52"/>
    </row>
    <row r="33" spans="1:5" x14ac:dyDescent="0.35">
      <c r="A33" s="156"/>
      <c r="B33" s="52"/>
      <c r="C33" s="52"/>
      <c r="D33" s="52"/>
      <c r="E33" s="52"/>
    </row>
  </sheetData>
  <mergeCells count="4">
    <mergeCell ref="A8:J8"/>
    <mergeCell ref="A14:E14"/>
    <mergeCell ref="A1:J1"/>
    <mergeCell ref="A2:J2"/>
  </mergeCells>
  <phoneticPr fontId="4" type="noConversion"/>
  <pageMargins left="0.75" right="0.75" top="1" bottom="1" header="0.4921259845" footer="0.4921259845"/>
  <pageSetup paperSize="9" scale="76" fitToWidth="0" orientation="landscape" r:id="rId1"/>
  <headerFooter alignWithMargins="0"/>
  <rowBreaks count="3" manualBreakCount="3">
    <brk id="7" max="16383" man="1"/>
    <brk id="13" max="16383" man="1"/>
    <brk id="1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-0.249977111117893"/>
    <pageSetUpPr fitToPage="1"/>
  </sheetPr>
  <dimension ref="A1:L121"/>
  <sheetViews>
    <sheetView view="pageBreakPreview" topLeftCell="A16" zoomScaleNormal="100" zoomScaleSheetLayoutView="100" workbookViewId="0">
      <selection sqref="A1:J30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382" t="s">
        <v>259</v>
      </c>
      <c r="B1" s="382"/>
      <c r="C1" s="382"/>
      <c r="D1" s="382"/>
      <c r="E1" s="382"/>
      <c r="F1" s="382"/>
      <c r="G1" s="382"/>
      <c r="H1" s="382"/>
      <c r="I1" s="382"/>
      <c r="J1" s="382"/>
      <c r="K1" s="30"/>
    </row>
    <row r="2" spans="1:12" ht="18.75" thickBot="1" x14ac:dyDescent="0.4">
      <c r="A2" s="375" t="s">
        <v>27</v>
      </c>
      <c r="B2" s="375"/>
      <c r="C2" s="375"/>
      <c r="D2" s="375"/>
      <c r="E2" s="375"/>
      <c r="F2" s="375"/>
      <c r="G2" s="375"/>
      <c r="H2" s="375"/>
      <c r="I2" s="375"/>
      <c r="J2" s="375"/>
      <c r="K2" s="11"/>
      <c r="L2" s="5"/>
    </row>
    <row r="3" spans="1:12" ht="36.75" thickBot="1" x14ac:dyDescent="0.3">
      <c r="A3" s="35" t="s">
        <v>52</v>
      </c>
      <c r="B3" s="36" t="s">
        <v>32</v>
      </c>
      <c r="C3" s="36" t="s">
        <v>33</v>
      </c>
      <c r="D3" s="125" t="s">
        <v>34</v>
      </c>
      <c r="E3" s="125" t="s">
        <v>35</v>
      </c>
      <c r="F3" s="125" t="s">
        <v>36</v>
      </c>
      <c r="G3" s="36" t="s">
        <v>37</v>
      </c>
      <c r="H3" s="36" t="s">
        <v>38</v>
      </c>
      <c r="I3" s="36" t="s">
        <v>39</v>
      </c>
      <c r="J3" s="78" t="s">
        <v>40</v>
      </c>
      <c r="K3" s="11"/>
      <c r="L3" s="5"/>
    </row>
    <row r="4" spans="1:12" ht="18" x14ac:dyDescent="0.35">
      <c r="A4" s="129" t="s">
        <v>204</v>
      </c>
      <c r="B4" s="70">
        <v>2</v>
      </c>
      <c r="C4" s="70">
        <v>3</v>
      </c>
      <c r="D4" s="70">
        <v>3</v>
      </c>
      <c r="E4" s="70">
        <v>2</v>
      </c>
      <c r="F4" s="70">
        <v>2</v>
      </c>
      <c r="G4" s="150">
        <f>IFERROR(C4/B4,0)</f>
        <v>1.5</v>
      </c>
      <c r="H4" s="150">
        <f>IFERROR(E4/D4,0)</f>
        <v>0.66666666666666663</v>
      </c>
      <c r="I4" s="150">
        <f>IFERROR(F4/E4,0)</f>
        <v>1</v>
      </c>
      <c r="J4" s="150">
        <f>IFERROR(F4/B4,0)</f>
        <v>1</v>
      </c>
      <c r="K4" s="11"/>
      <c r="L4" s="5"/>
    </row>
    <row r="5" spans="1:12" ht="18" x14ac:dyDescent="0.35">
      <c r="A5" s="151" t="s">
        <v>206</v>
      </c>
      <c r="B5" s="66">
        <v>4</v>
      </c>
      <c r="C5" s="66">
        <v>4</v>
      </c>
      <c r="D5" s="66">
        <v>4</v>
      </c>
      <c r="E5" s="66">
        <v>3</v>
      </c>
      <c r="F5" s="66">
        <v>3</v>
      </c>
      <c r="G5" s="152">
        <f t="shared" ref="G5:G7" si="0">IFERROR(C5/B5,0)</f>
        <v>1</v>
      </c>
      <c r="H5" s="152">
        <f t="shared" ref="H5:I7" si="1">IFERROR(E5/D5,0)</f>
        <v>0.75</v>
      </c>
      <c r="I5" s="152">
        <f t="shared" si="1"/>
        <v>1</v>
      </c>
      <c r="J5" s="152">
        <f t="shared" ref="J5:J7" si="2">IFERROR(F5/B5,0)</f>
        <v>0.75</v>
      </c>
      <c r="K5" s="11"/>
      <c r="L5" s="5"/>
    </row>
    <row r="6" spans="1:12" ht="18" x14ac:dyDescent="0.35">
      <c r="A6" s="151" t="s">
        <v>208</v>
      </c>
      <c r="B6" s="66">
        <v>4</v>
      </c>
      <c r="C6" s="66">
        <v>10</v>
      </c>
      <c r="D6" s="66">
        <v>10</v>
      </c>
      <c r="E6" s="66">
        <v>4</v>
      </c>
      <c r="F6" s="66">
        <v>4</v>
      </c>
      <c r="G6" s="152">
        <f t="shared" si="0"/>
        <v>2.5</v>
      </c>
      <c r="H6" s="152">
        <f t="shared" si="1"/>
        <v>0.4</v>
      </c>
      <c r="I6" s="152">
        <f t="shared" si="1"/>
        <v>1</v>
      </c>
      <c r="J6" s="152">
        <f t="shared" si="2"/>
        <v>1</v>
      </c>
      <c r="K6" s="11"/>
      <c r="L6" s="5"/>
    </row>
    <row r="7" spans="1:12" ht="18" x14ac:dyDescent="0.35">
      <c r="A7" s="95" t="s">
        <v>215</v>
      </c>
      <c r="B7" s="83">
        <f>SUM(B4:B6)</f>
        <v>10</v>
      </c>
      <c r="C7" s="83">
        <f>SUM(C4:C6)</f>
        <v>17</v>
      </c>
      <c r="D7" s="83">
        <f>SUM(D4:D6)</f>
        <v>17</v>
      </c>
      <c r="E7" s="83">
        <f>SUM(E4:E6)</f>
        <v>9</v>
      </c>
      <c r="F7" s="83">
        <f>SUM(F4:F6)</f>
        <v>9</v>
      </c>
      <c r="G7" s="152">
        <f t="shared" si="0"/>
        <v>1.7</v>
      </c>
      <c r="H7" s="152">
        <f t="shared" si="1"/>
        <v>0.52941176470588236</v>
      </c>
      <c r="I7" s="152">
        <f t="shared" si="1"/>
        <v>1</v>
      </c>
      <c r="J7" s="152">
        <f t="shared" si="2"/>
        <v>0.9</v>
      </c>
      <c r="K7" s="11"/>
      <c r="L7" s="5"/>
    </row>
    <row r="8" spans="1:12" ht="18" x14ac:dyDescent="0.35">
      <c r="A8" s="128"/>
      <c r="B8" s="52"/>
      <c r="C8" s="52"/>
      <c r="D8" s="52"/>
      <c r="E8" s="52"/>
      <c r="F8" s="52"/>
      <c r="G8" s="52"/>
      <c r="H8" s="52"/>
      <c r="I8" s="52"/>
      <c r="J8" s="52"/>
      <c r="K8" s="11"/>
      <c r="L8" s="5"/>
    </row>
    <row r="9" spans="1:12" ht="18.75" thickBot="1" x14ac:dyDescent="0.4">
      <c r="A9" s="375" t="s">
        <v>28</v>
      </c>
      <c r="B9" s="375"/>
      <c r="C9" s="375"/>
      <c r="D9" s="375"/>
      <c r="E9" s="375"/>
      <c r="F9" s="375"/>
      <c r="G9" s="375"/>
      <c r="H9" s="375"/>
      <c r="I9" s="375"/>
      <c r="J9" s="375"/>
      <c r="K9" s="11"/>
      <c r="L9" s="5"/>
    </row>
    <row r="10" spans="1:12" ht="36.75" thickBot="1" x14ac:dyDescent="0.3">
      <c r="A10" s="35" t="s">
        <v>52</v>
      </c>
      <c r="B10" s="36" t="s">
        <v>32</v>
      </c>
      <c r="C10" s="36" t="s">
        <v>33</v>
      </c>
      <c r="D10" s="125" t="s">
        <v>34</v>
      </c>
      <c r="E10" s="125" t="s">
        <v>35</v>
      </c>
      <c r="F10" s="125" t="s">
        <v>36</v>
      </c>
      <c r="G10" s="36" t="s">
        <v>37</v>
      </c>
      <c r="H10" s="36" t="s">
        <v>38</v>
      </c>
      <c r="I10" s="36" t="s">
        <v>39</v>
      </c>
      <c r="J10" s="78" t="s">
        <v>40</v>
      </c>
      <c r="K10" s="11"/>
      <c r="L10" s="5"/>
    </row>
    <row r="11" spans="1:12" ht="18" x14ac:dyDescent="0.35">
      <c r="A11" s="129" t="s">
        <v>204</v>
      </c>
      <c r="B11" s="70">
        <v>5</v>
      </c>
      <c r="C11" s="70">
        <v>2</v>
      </c>
      <c r="D11" s="70">
        <v>2</v>
      </c>
      <c r="E11" s="70">
        <v>2</v>
      </c>
      <c r="F11" s="70">
        <v>2</v>
      </c>
      <c r="G11" s="150">
        <f>IFERROR(C11/B11,0)</f>
        <v>0.4</v>
      </c>
      <c r="H11" s="150">
        <f>IFERROR(E11/D11,0)</f>
        <v>1</v>
      </c>
      <c r="I11" s="150">
        <f>IFERROR(F11/E11,0)</f>
        <v>1</v>
      </c>
      <c r="J11" s="150">
        <f>IFERROR(F11/B11,0)</f>
        <v>0.4</v>
      </c>
      <c r="K11" s="11"/>
      <c r="L11" s="5"/>
    </row>
    <row r="12" spans="1:12" ht="20.25" customHeight="1" x14ac:dyDescent="0.35">
      <c r="A12" s="151" t="s">
        <v>206</v>
      </c>
      <c r="B12" s="66">
        <v>8</v>
      </c>
      <c r="C12" s="66">
        <v>13</v>
      </c>
      <c r="D12" s="66">
        <v>10</v>
      </c>
      <c r="E12" s="66">
        <v>7</v>
      </c>
      <c r="F12" s="66">
        <v>7</v>
      </c>
      <c r="G12" s="152">
        <f t="shared" ref="G12:G14" si="3">IFERROR(C12/B12,0)</f>
        <v>1.625</v>
      </c>
      <c r="H12" s="152">
        <f t="shared" ref="H12:I14" si="4">IFERROR(E12/D12,0)</f>
        <v>0.7</v>
      </c>
      <c r="I12" s="152">
        <f t="shared" si="4"/>
        <v>1</v>
      </c>
      <c r="J12" s="152">
        <f t="shared" ref="J12:J14" si="5">IFERROR(F12/B12,0)</f>
        <v>0.875</v>
      </c>
      <c r="K12" s="11"/>
      <c r="L12" s="5"/>
    </row>
    <row r="13" spans="1:12" ht="18" x14ac:dyDescent="0.35">
      <c r="A13" s="151" t="s">
        <v>208</v>
      </c>
      <c r="B13" s="66">
        <v>4</v>
      </c>
      <c r="C13" s="66">
        <v>1</v>
      </c>
      <c r="D13" s="66">
        <v>0</v>
      </c>
      <c r="E13" s="66">
        <v>0</v>
      </c>
      <c r="F13" s="66">
        <v>0</v>
      </c>
      <c r="G13" s="152">
        <f t="shared" si="3"/>
        <v>0.25</v>
      </c>
      <c r="H13" s="152">
        <f t="shared" si="4"/>
        <v>0</v>
      </c>
      <c r="I13" s="152">
        <f t="shared" si="4"/>
        <v>0</v>
      </c>
      <c r="J13" s="152">
        <f t="shared" si="5"/>
        <v>0</v>
      </c>
      <c r="K13" s="11"/>
      <c r="L13" s="5"/>
    </row>
    <row r="14" spans="1:12" ht="18" x14ac:dyDescent="0.35">
      <c r="A14" s="95" t="s">
        <v>215</v>
      </c>
      <c r="B14" s="83">
        <f>SUM(B11:B13)</f>
        <v>17</v>
      </c>
      <c r="C14" s="83">
        <f>SUM(C11:C13)</f>
        <v>16</v>
      </c>
      <c r="D14" s="83">
        <f>SUM(D11:D13)</f>
        <v>12</v>
      </c>
      <c r="E14" s="83">
        <f>SUM(E11:E13)</f>
        <v>9</v>
      </c>
      <c r="F14" s="83">
        <f>SUM(F11:F13)</f>
        <v>9</v>
      </c>
      <c r="G14" s="152">
        <f t="shared" si="3"/>
        <v>0.94117647058823528</v>
      </c>
      <c r="H14" s="152">
        <f t="shared" si="4"/>
        <v>0.75</v>
      </c>
      <c r="I14" s="152">
        <f t="shared" si="4"/>
        <v>1</v>
      </c>
      <c r="J14" s="152">
        <f t="shared" si="5"/>
        <v>0.52941176470588236</v>
      </c>
      <c r="K14" s="10"/>
    </row>
    <row r="15" spans="1:12" ht="18" x14ac:dyDescent="0.35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10"/>
    </row>
    <row r="16" spans="1:12" ht="18.75" thickBot="1" x14ac:dyDescent="0.4">
      <c r="A16" s="378" t="s">
        <v>96</v>
      </c>
      <c r="B16" s="379"/>
      <c r="C16" s="379"/>
      <c r="D16" s="379"/>
      <c r="E16" s="380"/>
      <c r="F16" s="51"/>
      <c r="G16" s="51"/>
      <c r="H16" s="51"/>
      <c r="I16" s="51"/>
      <c r="J16" s="51"/>
      <c r="K16" s="10"/>
    </row>
    <row r="17" spans="1:11" ht="72.75" thickBot="1" x14ac:dyDescent="0.4">
      <c r="A17" s="72" t="s">
        <v>52</v>
      </c>
      <c r="B17" s="73" t="s">
        <v>33</v>
      </c>
      <c r="C17" s="62" t="s">
        <v>34</v>
      </c>
      <c r="D17" s="62" t="s">
        <v>35</v>
      </c>
      <c r="E17" s="62" t="s">
        <v>36</v>
      </c>
      <c r="F17" s="73" t="s">
        <v>114</v>
      </c>
      <c r="G17" s="73" t="s">
        <v>115</v>
      </c>
      <c r="H17" s="73" t="s">
        <v>116</v>
      </c>
      <c r="I17" s="74" t="s">
        <v>117</v>
      </c>
      <c r="J17" s="51"/>
      <c r="K17" s="10"/>
    </row>
    <row r="18" spans="1:11" ht="18" x14ac:dyDescent="0.35">
      <c r="A18" s="129" t="s">
        <v>204</v>
      </c>
      <c r="B18" s="70">
        <v>3</v>
      </c>
      <c r="C18" s="70">
        <v>3</v>
      </c>
      <c r="D18" s="70">
        <v>2</v>
      </c>
      <c r="E18" s="70">
        <v>2</v>
      </c>
      <c r="F18" s="153">
        <f t="shared" ref="F18:I21" si="6">+IFERROR(B18/(C4+C11),0)*100</f>
        <v>60</v>
      </c>
      <c r="G18" s="153">
        <f t="shared" si="6"/>
        <v>60</v>
      </c>
      <c r="H18" s="153">
        <f t="shared" si="6"/>
        <v>50</v>
      </c>
      <c r="I18" s="153">
        <f t="shared" si="6"/>
        <v>50</v>
      </c>
      <c r="J18" s="51"/>
      <c r="K18" s="10"/>
    </row>
    <row r="19" spans="1:11" ht="18" x14ac:dyDescent="0.35">
      <c r="A19" s="151" t="s">
        <v>206</v>
      </c>
      <c r="B19" s="66">
        <v>8</v>
      </c>
      <c r="C19" s="66">
        <v>8</v>
      </c>
      <c r="D19" s="66">
        <v>5</v>
      </c>
      <c r="E19" s="66">
        <v>5</v>
      </c>
      <c r="F19" s="84">
        <f t="shared" si="6"/>
        <v>47.058823529411761</v>
      </c>
      <c r="G19" s="84">
        <f t="shared" si="6"/>
        <v>57.142857142857139</v>
      </c>
      <c r="H19" s="84">
        <f t="shared" si="6"/>
        <v>50</v>
      </c>
      <c r="I19" s="84">
        <f t="shared" si="6"/>
        <v>50</v>
      </c>
      <c r="J19" s="51"/>
      <c r="K19" s="10"/>
    </row>
    <row r="20" spans="1:11" ht="18" x14ac:dyDescent="0.35">
      <c r="A20" s="151" t="s">
        <v>208</v>
      </c>
      <c r="B20" s="66">
        <v>5</v>
      </c>
      <c r="C20" s="66">
        <v>5</v>
      </c>
      <c r="D20" s="66">
        <v>2</v>
      </c>
      <c r="E20" s="66">
        <v>2</v>
      </c>
      <c r="F20" s="84">
        <f t="shared" si="6"/>
        <v>45.454545454545453</v>
      </c>
      <c r="G20" s="84">
        <f t="shared" si="6"/>
        <v>50</v>
      </c>
      <c r="H20" s="84">
        <f t="shared" si="6"/>
        <v>50</v>
      </c>
      <c r="I20" s="84">
        <f t="shared" si="6"/>
        <v>50</v>
      </c>
      <c r="J20" s="51"/>
      <c r="K20" s="10"/>
    </row>
    <row r="21" spans="1:11" ht="18" x14ac:dyDescent="0.35">
      <c r="A21" s="95" t="s">
        <v>215</v>
      </c>
      <c r="B21" s="83">
        <f>SUM(B18:B20)</f>
        <v>16</v>
      </c>
      <c r="C21" s="83">
        <f>SUM(C18:C20)</f>
        <v>16</v>
      </c>
      <c r="D21" s="83">
        <f>SUM(D18:D20)</f>
        <v>9</v>
      </c>
      <c r="E21" s="83">
        <f>SUM(E18:E20)</f>
        <v>9</v>
      </c>
      <c r="F21" s="84">
        <f t="shared" si="6"/>
        <v>48.484848484848484</v>
      </c>
      <c r="G21" s="84">
        <f t="shared" si="6"/>
        <v>55.172413793103445</v>
      </c>
      <c r="H21" s="84">
        <f t="shared" si="6"/>
        <v>50</v>
      </c>
      <c r="I21" s="84">
        <f t="shared" si="6"/>
        <v>50</v>
      </c>
      <c r="J21" s="51"/>
      <c r="K21" s="10"/>
    </row>
    <row r="22" spans="1:11" ht="18" x14ac:dyDescent="0.35">
      <c r="A22" s="52"/>
      <c r="B22" s="52"/>
      <c r="C22" s="52"/>
      <c r="D22" s="51"/>
      <c r="E22" s="52"/>
      <c r="F22" s="51"/>
      <c r="G22" s="51"/>
      <c r="H22" s="51"/>
      <c r="I22" s="52"/>
      <c r="J22" s="51"/>
      <c r="K22" s="10"/>
    </row>
    <row r="23" spans="1:11" ht="18" x14ac:dyDescent="0.35">
      <c r="A23" s="123"/>
      <c r="B23" s="123"/>
      <c r="C23" s="123"/>
      <c r="D23" s="123"/>
      <c r="E23" s="123"/>
      <c r="F23" s="51"/>
      <c r="G23" s="51"/>
      <c r="H23" s="51"/>
      <c r="I23" s="51"/>
      <c r="J23" s="51"/>
      <c r="K23" s="10"/>
    </row>
    <row r="24" spans="1:11" ht="17.25" customHeight="1" thickBot="1" x14ac:dyDescent="0.4">
      <c r="A24" s="381" t="s">
        <v>97</v>
      </c>
      <c r="B24" s="381"/>
      <c r="C24" s="381"/>
      <c r="D24" s="381"/>
      <c r="E24" s="381"/>
      <c r="F24" s="52"/>
      <c r="G24" s="52"/>
      <c r="H24" s="52"/>
      <c r="I24" s="52"/>
      <c r="J24" s="51"/>
      <c r="K24" s="10"/>
    </row>
    <row r="25" spans="1:11" ht="72.75" thickBot="1" x14ac:dyDescent="0.4">
      <c r="A25" s="72" t="s">
        <v>52</v>
      </c>
      <c r="B25" s="73" t="s">
        <v>33</v>
      </c>
      <c r="C25" s="62" t="s">
        <v>34</v>
      </c>
      <c r="D25" s="62" t="s">
        <v>35</v>
      </c>
      <c r="E25" s="62" t="s">
        <v>36</v>
      </c>
      <c r="F25" s="73" t="s">
        <v>114</v>
      </c>
      <c r="G25" s="73" t="s">
        <v>115</v>
      </c>
      <c r="H25" s="73" t="s">
        <v>116</v>
      </c>
      <c r="I25" s="74" t="s">
        <v>117</v>
      </c>
      <c r="J25" s="51"/>
      <c r="K25" s="10"/>
    </row>
    <row r="26" spans="1:11" ht="18" x14ac:dyDescent="0.35">
      <c r="A26" s="129" t="s">
        <v>204</v>
      </c>
      <c r="B26" s="70">
        <v>0</v>
      </c>
      <c r="C26" s="70">
        <v>0</v>
      </c>
      <c r="D26" s="70">
        <v>0</v>
      </c>
      <c r="E26" s="70">
        <v>0</v>
      </c>
      <c r="F26" s="153">
        <f t="shared" ref="F26:I29" si="7">+IFERROR(B26/(C4+C11),0)*100</f>
        <v>0</v>
      </c>
      <c r="G26" s="153">
        <f t="shared" si="7"/>
        <v>0</v>
      </c>
      <c r="H26" s="153">
        <f t="shared" si="7"/>
        <v>0</v>
      </c>
      <c r="I26" s="153">
        <f t="shared" si="7"/>
        <v>0</v>
      </c>
      <c r="J26" s="51"/>
      <c r="K26" s="10"/>
    </row>
    <row r="27" spans="1:11" ht="18" x14ac:dyDescent="0.35">
      <c r="A27" s="151" t="s">
        <v>206</v>
      </c>
      <c r="B27" s="66">
        <v>1</v>
      </c>
      <c r="C27" s="66">
        <v>1</v>
      </c>
      <c r="D27" s="66">
        <v>1</v>
      </c>
      <c r="E27" s="66">
        <v>1</v>
      </c>
      <c r="F27" s="84">
        <f t="shared" si="7"/>
        <v>5.8823529411764701</v>
      </c>
      <c r="G27" s="84">
        <f t="shared" si="7"/>
        <v>7.1428571428571423</v>
      </c>
      <c r="H27" s="84">
        <f t="shared" si="7"/>
        <v>10</v>
      </c>
      <c r="I27" s="84">
        <f t="shared" si="7"/>
        <v>10</v>
      </c>
      <c r="J27" s="51"/>
      <c r="K27" s="10"/>
    </row>
    <row r="28" spans="1:11" ht="18" x14ac:dyDescent="0.35">
      <c r="A28" s="151" t="s">
        <v>208</v>
      </c>
      <c r="B28" s="66">
        <v>0</v>
      </c>
      <c r="C28" s="66">
        <v>0</v>
      </c>
      <c r="D28" s="66">
        <v>0</v>
      </c>
      <c r="E28" s="66">
        <v>0</v>
      </c>
      <c r="F28" s="84">
        <f t="shared" si="7"/>
        <v>0</v>
      </c>
      <c r="G28" s="84">
        <f t="shared" si="7"/>
        <v>0</v>
      </c>
      <c r="H28" s="84">
        <f t="shared" si="7"/>
        <v>0</v>
      </c>
      <c r="I28" s="84">
        <f t="shared" si="7"/>
        <v>0</v>
      </c>
      <c r="J28" s="51"/>
      <c r="K28" s="10"/>
    </row>
    <row r="29" spans="1:11" ht="18" x14ac:dyDescent="0.35">
      <c r="A29" s="95" t="s">
        <v>215</v>
      </c>
      <c r="B29" s="83">
        <f>SUM(B26:B28)</f>
        <v>1</v>
      </c>
      <c r="C29" s="83">
        <f>SUM(C26:C28)</f>
        <v>1</v>
      </c>
      <c r="D29" s="83">
        <f>SUM(D26:D28)</f>
        <v>1</v>
      </c>
      <c r="E29" s="83">
        <f>SUM(E26:E28)</f>
        <v>1</v>
      </c>
      <c r="F29" s="84">
        <f t="shared" si="7"/>
        <v>3.0303030303030303</v>
      </c>
      <c r="G29" s="84">
        <f t="shared" si="7"/>
        <v>3.4482758620689653</v>
      </c>
      <c r="H29" s="84">
        <f t="shared" si="7"/>
        <v>5.5555555555555554</v>
      </c>
      <c r="I29" s="84">
        <f t="shared" si="7"/>
        <v>5.5555555555555554</v>
      </c>
      <c r="J29" s="51"/>
      <c r="K29" s="10"/>
    </row>
    <row r="30" spans="1:11" ht="18" x14ac:dyDescent="0.35">
      <c r="A30" s="154"/>
      <c r="B30" s="154"/>
      <c r="C30" s="154"/>
      <c r="D30" s="154"/>
      <c r="E30" s="51"/>
      <c r="F30" s="154"/>
      <c r="G30" s="154"/>
      <c r="H30" s="154"/>
      <c r="I30" s="154"/>
      <c r="J30" s="154"/>
      <c r="K30" s="10"/>
    </row>
    <row r="31" spans="1:11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1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1:11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x14ac:dyDescent="0.2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</row>
    <row r="35" spans="1:11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7" spans="1:11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</row>
    <row r="38" spans="1:11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</row>
    <row r="39" spans="1:11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</row>
    <row r="40" spans="1:11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1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1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1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</row>
    <row r="48" spans="1:1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</row>
    <row r="49" spans="1:1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</row>
    <row r="50" spans="1:11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1:1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1:11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</row>
    <row r="54" spans="1:1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</row>
    <row r="55" spans="1:11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</row>
    <row r="56" spans="1:1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</row>
    <row r="57" spans="1:1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</row>
    <row r="58" spans="1:11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</row>
    <row r="59" spans="1:1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</row>
    <row r="60" spans="1:1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</row>
    <row r="61" spans="1:1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</row>
    <row r="62" spans="1:11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</row>
    <row r="63" spans="1:11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</row>
    <row r="64" spans="1:1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1:1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</row>
    <row r="66" spans="1:1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</row>
    <row r="67" spans="1:1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</row>
    <row r="68" spans="1:1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</row>
    <row r="69" spans="1:1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</row>
    <row r="70" spans="1:1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</row>
    <row r="71" spans="1:1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</row>
    <row r="72" spans="1:11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</row>
    <row r="74" spans="1:1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</row>
    <row r="75" spans="1:1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</row>
    <row r="77" spans="1:1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</row>
    <row r="78" spans="1:1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</row>
    <row r="79" spans="1:1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</row>
    <row r="81" spans="1:1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</row>
    <row r="82" spans="1:1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</row>
    <row r="83" spans="1:1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</row>
    <row r="84" spans="1:1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</row>
    <row r="85" spans="1:11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</row>
    <row r="86" spans="1:11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</row>
    <row r="87" spans="1:11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</row>
    <row r="88" spans="1:11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</row>
    <row r="89" spans="1:11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</row>
    <row r="90" spans="1:11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</row>
    <row r="91" spans="1:11" x14ac:dyDescent="0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</row>
    <row r="92" spans="1:11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</row>
    <row r="93" spans="1:11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</row>
    <row r="94" spans="1:11" x14ac:dyDescent="0.2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</row>
    <row r="95" spans="1:11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</row>
    <row r="96" spans="1:11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</row>
    <row r="97" spans="1:11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</row>
    <row r="98" spans="1:11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</row>
    <row r="99" spans="1:11" x14ac:dyDescent="0.2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</row>
    <row r="100" spans="1:11" x14ac:dyDescent="0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</row>
    <row r="101" spans="1:11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</row>
    <row r="102" spans="1:11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</row>
    <row r="103" spans="1:11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</row>
    <row r="104" spans="1:11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</row>
    <row r="105" spans="1:11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</row>
    <row r="106" spans="1:11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</row>
    <row r="107" spans="1:11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</row>
    <row r="108" spans="1:11" x14ac:dyDescent="0.25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</row>
    <row r="109" spans="1:11" x14ac:dyDescent="0.2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</row>
    <row r="110" spans="1:11" x14ac:dyDescent="0.25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</row>
    <row r="111" spans="1:11" x14ac:dyDescent="0.25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</row>
    <row r="112" spans="1:11" x14ac:dyDescent="0.2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</row>
    <row r="113" spans="1:11" x14ac:dyDescent="0.2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</row>
    <row r="114" spans="1:11" x14ac:dyDescent="0.2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</row>
    <row r="115" spans="1:11" x14ac:dyDescent="0.2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</row>
    <row r="116" spans="1:11" x14ac:dyDescent="0.2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</row>
    <row r="117" spans="1:11" x14ac:dyDescent="0.2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</row>
    <row r="118" spans="1:11" x14ac:dyDescent="0.2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</row>
    <row r="119" spans="1:11" x14ac:dyDescent="0.2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</row>
    <row r="120" spans="1:11" x14ac:dyDescent="0.2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</row>
    <row r="121" spans="1:11" x14ac:dyDescent="0.2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</row>
  </sheetData>
  <mergeCells count="5">
    <mergeCell ref="A9:J9"/>
    <mergeCell ref="A16:E16"/>
    <mergeCell ref="A2:J2"/>
    <mergeCell ref="A24:E24"/>
    <mergeCell ref="A1:J1"/>
  </mergeCells>
  <phoneticPr fontId="4" type="noConversion"/>
  <pageMargins left="0.75" right="0.75" top="1" bottom="1" header="0.4921259845" footer="0.4921259845"/>
  <pageSetup paperSize="9" scale="66" fitToWidth="0" orientation="landscape" r:id="rId1"/>
  <headerFooter alignWithMargins="0"/>
  <rowBreaks count="2" manualBreakCount="2">
    <brk id="8" max="9" man="1"/>
    <brk id="22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  <pageSetUpPr fitToPage="1"/>
  </sheetPr>
  <dimension ref="A1:K22"/>
  <sheetViews>
    <sheetView view="pageBreakPreview" zoomScaleNormal="100" zoomScaleSheetLayoutView="100" workbookViewId="0">
      <selection activeCell="F4" sqref="F4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15" customWidth="1"/>
    <col min="7" max="7" width="9.5" customWidth="1"/>
    <col min="8" max="8" width="12.625" customWidth="1"/>
    <col min="9" max="9" width="10.875" customWidth="1"/>
  </cols>
  <sheetData>
    <row r="1" spans="1:11" ht="20.25" customHeight="1" thickBot="1" x14ac:dyDescent="0.45">
      <c r="A1" s="377" t="s">
        <v>260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1" ht="15.75" customHeight="1" x14ac:dyDescent="0.35">
      <c r="A2" s="385" t="s">
        <v>41</v>
      </c>
      <c r="B2" s="383" t="s">
        <v>42</v>
      </c>
      <c r="C2" s="384"/>
      <c r="D2" s="130"/>
      <c r="E2" s="131"/>
      <c r="F2" s="131"/>
      <c r="G2" s="131"/>
      <c r="H2" s="383" t="s">
        <v>43</v>
      </c>
      <c r="I2" s="389"/>
      <c r="J2" s="390" t="s">
        <v>44</v>
      </c>
      <c r="K2" s="392" t="s">
        <v>45</v>
      </c>
    </row>
    <row r="3" spans="1:11" ht="15.75" customHeight="1" x14ac:dyDescent="0.25">
      <c r="A3" s="386"/>
      <c r="B3" s="132"/>
      <c r="C3" s="133"/>
      <c r="D3" s="134" t="s">
        <v>98</v>
      </c>
      <c r="E3" s="134"/>
      <c r="F3" s="134"/>
      <c r="G3" s="134"/>
      <c r="H3" s="132"/>
      <c r="I3" s="135"/>
      <c r="J3" s="391"/>
      <c r="K3" s="393"/>
    </row>
    <row r="4" spans="1:11" s="3" customFormat="1" ht="138.75" customHeight="1" x14ac:dyDescent="0.25">
      <c r="A4" s="387"/>
      <c r="B4" s="136" t="s">
        <v>2</v>
      </c>
      <c r="C4" s="136" t="s">
        <v>192</v>
      </c>
      <c r="D4" s="136" t="s">
        <v>94</v>
      </c>
      <c r="E4" s="136" t="s">
        <v>95</v>
      </c>
      <c r="F4" s="136" t="s">
        <v>203</v>
      </c>
      <c r="G4" s="136" t="s">
        <v>91</v>
      </c>
      <c r="H4" s="136" t="s">
        <v>90</v>
      </c>
      <c r="I4" s="136" t="s">
        <v>89</v>
      </c>
      <c r="J4" s="391"/>
      <c r="K4" s="393"/>
    </row>
    <row r="5" spans="1:11" ht="18" x14ac:dyDescent="0.35">
      <c r="A5" s="137" t="s">
        <v>27</v>
      </c>
      <c r="B5" s="65">
        <v>1</v>
      </c>
      <c r="C5" s="66">
        <v>35</v>
      </c>
      <c r="D5" s="66">
        <v>0</v>
      </c>
      <c r="E5" s="66">
        <v>34</v>
      </c>
      <c r="F5" s="66">
        <v>0</v>
      </c>
      <c r="G5" s="66">
        <v>0</v>
      </c>
      <c r="H5" s="66">
        <v>27</v>
      </c>
      <c r="I5" s="66">
        <v>2</v>
      </c>
      <c r="J5" s="66">
        <v>27</v>
      </c>
      <c r="K5" s="138">
        <v>3</v>
      </c>
    </row>
    <row r="6" spans="1:11" ht="18" x14ac:dyDescent="0.35">
      <c r="A6" s="139"/>
      <c r="B6" s="65">
        <v>2</v>
      </c>
      <c r="C6" s="66">
        <v>10</v>
      </c>
      <c r="D6" s="66">
        <v>0</v>
      </c>
      <c r="E6" s="66">
        <v>10</v>
      </c>
      <c r="F6" s="66">
        <v>0</v>
      </c>
      <c r="G6" s="66">
        <v>0</v>
      </c>
      <c r="H6" s="66">
        <v>6</v>
      </c>
      <c r="I6" s="66">
        <v>1</v>
      </c>
      <c r="J6" s="66">
        <v>9</v>
      </c>
      <c r="K6" s="66">
        <v>1</v>
      </c>
    </row>
    <row r="7" spans="1:11" ht="18" x14ac:dyDescent="0.35">
      <c r="A7" s="139"/>
      <c r="B7" s="65" t="s">
        <v>3</v>
      </c>
      <c r="C7" s="66">
        <v>0</v>
      </c>
      <c r="D7" s="66">
        <v>0</v>
      </c>
      <c r="E7" s="66">
        <v>0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</row>
    <row r="8" spans="1:11" ht="18" x14ac:dyDescent="0.35">
      <c r="A8" s="139"/>
      <c r="B8" s="65">
        <v>3</v>
      </c>
      <c r="C8" s="66">
        <v>1</v>
      </c>
      <c r="D8" s="66">
        <v>0</v>
      </c>
      <c r="E8" s="66">
        <v>1</v>
      </c>
      <c r="F8" s="66">
        <v>0</v>
      </c>
      <c r="G8" s="66">
        <v>0</v>
      </c>
      <c r="H8" s="66">
        <v>1</v>
      </c>
      <c r="I8" s="66">
        <v>0</v>
      </c>
      <c r="J8" s="66">
        <v>1</v>
      </c>
      <c r="K8" s="66">
        <v>0</v>
      </c>
    </row>
    <row r="9" spans="1:11" ht="18" x14ac:dyDescent="0.35">
      <c r="A9" s="83" t="s">
        <v>130</v>
      </c>
      <c r="B9" s="95"/>
      <c r="C9" s="83">
        <f>+SUM(C5:C8)</f>
        <v>46</v>
      </c>
      <c r="D9" s="83">
        <v>0</v>
      </c>
      <c r="E9" s="83">
        <v>45</v>
      </c>
      <c r="F9" s="83">
        <v>0</v>
      </c>
      <c r="G9" s="83">
        <f t="shared" ref="G9:K9" si="0">+SUM(G5:G8)</f>
        <v>0</v>
      </c>
      <c r="H9" s="83">
        <f t="shared" si="0"/>
        <v>34</v>
      </c>
      <c r="I9" s="83">
        <f t="shared" si="0"/>
        <v>3</v>
      </c>
      <c r="J9" s="83">
        <f t="shared" si="0"/>
        <v>37</v>
      </c>
      <c r="K9" s="83">
        <f t="shared" si="0"/>
        <v>4</v>
      </c>
    </row>
    <row r="10" spans="1:11" ht="18" x14ac:dyDescent="0.35">
      <c r="A10" s="139" t="s">
        <v>28</v>
      </c>
      <c r="B10" s="65">
        <v>1</v>
      </c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66">
        <v>0</v>
      </c>
    </row>
    <row r="11" spans="1:11" ht="18" x14ac:dyDescent="0.35">
      <c r="A11" s="139"/>
      <c r="B11" s="65">
        <v>2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</row>
    <row r="12" spans="1:11" ht="18" x14ac:dyDescent="0.35">
      <c r="A12" s="139"/>
      <c r="B12" s="65" t="s">
        <v>3</v>
      </c>
      <c r="C12" s="66"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</row>
    <row r="13" spans="1:11" ht="18" x14ac:dyDescent="0.35">
      <c r="A13" s="139"/>
      <c r="B13" s="65">
        <v>3</v>
      </c>
      <c r="C13" s="66">
        <v>35</v>
      </c>
      <c r="D13" s="66">
        <v>35</v>
      </c>
      <c r="E13" s="66">
        <v>0</v>
      </c>
      <c r="F13" s="66">
        <v>0</v>
      </c>
      <c r="G13" s="66">
        <v>3</v>
      </c>
      <c r="H13" s="66">
        <v>19</v>
      </c>
      <c r="I13" s="66">
        <v>0</v>
      </c>
      <c r="J13" s="66">
        <v>20</v>
      </c>
      <c r="K13" s="138">
        <v>1</v>
      </c>
    </row>
    <row r="14" spans="1:11" ht="18" x14ac:dyDescent="0.35">
      <c r="A14" s="140" t="s">
        <v>131</v>
      </c>
      <c r="B14" s="141"/>
      <c r="C14" s="140">
        <f t="shared" ref="C14:K14" si="1">+SUM(C10:C13)</f>
        <v>35</v>
      </c>
      <c r="D14" s="140">
        <f t="shared" si="1"/>
        <v>35</v>
      </c>
      <c r="E14" s="140">
        <f t="shared" si="1"/>
        <v>0</v>
      </c>
      <c r="F14" s="140">
        <v>0</v>
      </c>
      <c r="G14" s="140">
        <f t="shared" si="1"/>
        <v>3</v>
      </c>
      <c r="H14" s="140">
        <f t="shared" si="1"/>
        <v>19</v>
      </c>
      <c r="I14" s="140">
        <f t="shared" si="1"/>
        <v>0</v>
      </c>
      <c r="J14" s="140">
        <f t="shared" si="1"/>
        <v>20</v>
      </c>
      <c r="K14" s="142">
        <f t="shared" si="1"/>
        <v>1</v>
      </c>
    </row>
    <row r="15" spans="1:11" ht="18" x14ac:dyDescent="0.35">
      <c r="A15" s="143" t="s">
        <v>132</v>
      </c>
      <c r="B15" s="95">
        <v>1</v>
      </c>
      <c r="C15" s="83">
        <f>+C5+C10</f>
        <v>35</v>
      </c>
      <c r="D15" s="83">
        <f t="shared" ref="D15:K18" si="2">+D5+D10</f>
        <v>0</v>
      </c>
      <c r="E15" s="83">
        <f t="shared" si="2"/>
        <v>34</v>
      </c>
      <c r="F15" s="83">
        <f t="shared" si="2"/>
        <v>0</v>
      </c>
      <c r="G15" s="83">
        <f t="shared" si="2"/>
        <v>0</v>
      </c>
      <c r="H15" s="83">
        <f t="shared" si="2"/>
        <v>27</v>
      </c>
      <c r="I15" s="83">
        <f t="shared" si="2"/>
        <v>2</v>
      </c>
      <c r="J15" s="83">
        <f t="shared" si="2"/>
        <v>27</v>
      </c>
      <c r="K15" s="144">
        <f t="shared" si="2"/>
        <v>3</v>
      </c>
    </row>
    <row r="16" spans="1:11" ht="18" x14ac:dyDescent="0.35">
      <c r="A16" s="145"/>
      <c r="B16" s="95">
        <v>2</v>
      </c>
      <c r="C16" s="83">
        <f t="shared" ref="C16:K18" si="3">+C6+C11</f>
        <v>10</v>
      </c>
      <c r="D16" s="83">
        <f t="shared" si="3"/>
        <v>0</v>
      </c>
      <c r="E16" s="83">
        <f t="shared" si="3"/>
        <v>10</v>
      </c>
      <c r="F16" s="83">
        <f t="shared" si="2"/>
        <v>0</v>
      </c>
      <c r="G16" s="83">
        <f t="shared" si="3"/>
        <v>0</v>
      </c>
      <c r="H16" s="83">
        <f t="shared" si="3"/>
        <v>6</v>
      </c>
      <c r="I16" s="83">
        <f t="shared" si="3"/>
        <v>1</v>
      </c>
      <c r="J16" s="83">
        <f t="shared" si="3"/>
        <v>9</v>
      </c>
      <c r="K16" s="144">
        <f t="shared" si="3"/>
        <v>1</v>
      </c>
    </row>
    <row r="17" spans="1:11" ht="18" x14ac:dyDescent="0.35">
      <c r="A17" s="145"/>
      <c r="B17" s="95" t="s">
        <v>3</v>
      </c>
      <c r="C17" s="83">
        <f t="shared" si="3"/>
        <v>0</v>
      </c>
      <c r="D17" s="83">
        <f t="shared" si="3"/>
        <v>0</v>
      </c>
      <c r="E17" s="83">
        <f t="shared" si="3"/>
        <v>0</v>
      </c>
      <c r="F17" s="83">
        <f t="shared" si="2"/>
        <v>0</v>
      </c>
      <c r="G17" s="83">
        <f t="shared" si="3"/>
        <v>0</v>
      </c>
      <c r="H17" s="83">
        <f t="shared" si="3"/>
        <v>0</v>
      </c>
      <c r="I17" s="83">
        <f t="shared" si="3"/>
        <v>0</v>
      </c>
      <c r="J17" s="83">
        <f t="shared" si="3"/>
        <v>0</v>
      </c>
      <c r="K17" s="144">
        <f t="shared" si="3"/>
        <v>0</v>
      </c>
    </row>
    <row r="18" spans="1:11" ht="18" x14ac:dyDescent="0.35">
      <c r="A18" s="146"/>
      <c r="B18" s="95">
        <v>3</v>
      </c>
      <c r="C18" s="83">
        <f t="shared" si="3"/>
        <v>36</v>
      </c>
      <c r="D18" s="83">
        <f t="shared" si="3"/>
        <v>35</v>
      </c>
      <c r="E18" s="83">
        <f t="shared" si="3"/>
        <v>1</v>
      </c>
      <c r="F18" s="83">
        <f t="shared" si="2"/>
        <v>0</v>
      </c>
      <c r="G18" s="83">
        <f t="shared" si="3"/>
        <v>3</v>
      </c>
      <c r="H18" s="83">
        <f t="shared" si="3"/>
        <v>20</v>
      </c>
      <c r="I18" s="83">
        <f t="shared" si="3"/>
        <v>0</v>
      </c>
      <c r="J18" s="83">
        <f t="shared" si="3"/>
        <v>21</v>
      </c>
      <c r="K18" s="144">
        <f t="shared" si="3"/>
        <v>1</v>
      </c>
    </row>
    <row r="19" spans="1:11" ht="18.75" thickBot="1" x14ac:dyDescent="0.4">
      <c r="A19" s="147" t="s">
        <v>29</v>
      </c>
      <c r="B19" s="95"/>
      <c r="C19" s="148">
        <f>+SUM(C15:C18)</f>
        <v>81</v>
      </c>
      <c r="D19" s="148">
        <f t="shared" ref="D19:K19" si="4">+SUM(D15:D18)</f>
        <v>35</v>
      </c>
      <c r="E19" s="148">
        <f t="shared" si="4"/>
        <v>45</v>
      </c>
      <c r="F19" s="148">
        <f t="shared" si="4"/>
        <v>0</v>
      </c>
      <c r="G19" s="148">
        <f t="shared" si="4"/>
        <v>3</v>
      </c>
      <c r="H19" s="148">
        <f t="shared" si="4"/>
        <v>53</v>
      </c>
      <c r="I19" s="148">
        <f t="shared" si="4"/>
        <v>3</v>
      </c>
      <c r="J19" s="148">
        <f t="shared" si="4"/>
        <v>57</v>
      </c>
      <c r="K19" s="149">
        <f t="shared" si="4"/>
        <v>5</v>
      </c>
    </row>
    <row r="20" spans="1:11" x14ac:dyDescent="0.25">
      <c r="A20" s="5"/>
      <c r="B20" s="21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/>
      <c r="B21" s="9"/>
      <c r="C21" s="5"/>
      <c r="D21" s="5"/>
      <c r="E21" s="5"/>
      <c r="F21" s="5"/>
      <c r="G21" s="5"/>
      <c r="H21" s="5"/>
      <c r="I21" s="5"/>
    </row>
    <row r="22" spans="1:11" x14ac:dyDescent="0.25">
      <c r="A22" s="5"/>
      <c r="B22" s="9"/>
      <c r="C22" s="5"/>
      <c r="D22" s="5"/>
      <c r="E22" s="5"/>
      <c r="F22" s="5"/>
      <c r="G22" s="5"/>
      <c r="H22" s="5"/>
      <c r="I22" s="5"/>
    </row>
  </sheetData>
  <mergeCells count="6">
    <mergeCell ref="B2:C2"/>
    <mergeCell ref="A2:A4"/>
    <mergeCell ref="A1:K1"/>
    <mergeCell ref="H2:I2"/>
    <mergeCell ref="J2:J4"/>
    <mergeCell ref="K2:K4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4" orientation="landscape" r:id="rId1"/>
  <headerFooter alignWithMargins="0"/>
  <ignoredErrors>
    <ignoredError sqref="D14:E1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529994E6A8824DA9CD1EDCAB51BB76" ma:contentTypeVersion="12" ma:contentTypeDescription="Umožňuje vytvoriť nový dokument." ma:contentTypeScope="" ma:versionID="61ac82a46f5334b23ad7ab729b29dcb2">
  <xsd:schema xmlns:xsd="http://www.w3.org/2001/XMLSchema" xmlns:xs="http://www.w3.org/2001/XMLSchema" xmlns:p="http://schemas.microsoft.com/office/2006/metadata/properties" xmlns:ns3="d6923792-8683-44dc-8bfd-ce7d5e40772d" xmlns:ns4="fe39725e-2591-4fac-992f-f105a19cef3c" targetNamespace="http://schemas.microsoft.com/office/2006/metadata/properties" ma:root="true" ma:fieldsID="4772e63575630095860fcec0bc7c558a" ns3:_="" ns4:_="">
    <xsd:import namespace="d6923792-8683-44dc-8bfd-ce7d5e40772d"/>
    <xsd:import namespace="fe39725e-2591-4fac-992f-f105a19cef3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23792-8683-44dc-8bfd-ce7d5e4077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39725e-2591-4fac-992f-f105a19cef3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Príkaz hash indikátora zdieľ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www.w3.org/XML/1998/namespace"/>
    <ds:schemaRef ds:uri="fe39725e-2591-4fac-992f-f105a19cef3c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d6923792-8683-44dc-8bfd-ce7d5e40772d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E41205C-5C27-4210-A22C-DABCBC7C6A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923792-8683-44dc-8bfd-ce7d5e40772d"/>
    <ds:schemaRef ds:uri="fe39725e-2591-4fac-992f-f105a19cef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27</vt:i4>
      </vt:variant>
      <vt:variant>
        <vt:lpstr>Pomenované rozsahy</vt:lpstr>
      </vt:variant>
      <vt:variant>
        <vt:i4>7</vt:i4>
      </vt:variant>
    </vt:vector>
  </HeadingPairs>
  <TitlesOfParts>
    <vt:vector size="34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Administrator</cp:lastModifiedBy>
  <cp:lastPrinted>2021-04-27T11:04:20Z</cp:lastPrinted>
  <dcterms:created xsi:type="dcterms:W3CDTF">2010-01-11T10:19:31Z</dcterms:created>
  <dcterms:modified xsi:type="dcterms:W3CDTF">2021-05-04T08:34:40Z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0x01010033529994E6A8824DA9CD1EDCAB51BB76</vt:lpwstr>
  </property>
</Properties>
</file>